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СМП_2020" sheetId="1" r:id="rId1"/>
    <sheet name="СМП_МАКС-М" sheetId="2" r:id="rId2"/>
    <sheet name="СМП_СОГАЗ-МЕД" sheetId="3" r:id="rId3"/>
    <sheet name="П-ка 2020" sheetId="4" r:id="rId4"/>
    <sheet name="МАКС-М_п-ка 2020" sheetId="5" r:id="rId5"/>
    <sheet name="СОГАЗ_п-ка 2020" sheetId="6" r:id="rId6"/>
    <sheet name="ФАПы_2020" sheetId="7" r:id="rId7"/>
    <sheet name="МАКС-М_ФАПы" sheetId="8" r:id="rId8"/>
    <sheet name="СОГАЗ-МЕД_ ФАПы" sheetId="9" r:id="rId9"/>
  </sheets>
  <definedNames>
    <definedName name="_xlnm.Print_Area" localSheetId="7">'МАКС-М_ФАПы'!$A$1:$G$27</definedName>
    <definedName name="_xlnm.Print_Area" localSheetId="8">'СОГАЗ-МЕД_ ФАПы'!$A$1:$G$27</definedName>
  </definedNames>
  <calcPr calcId="125725"/>
</workbook>
</file>

<file path=xl/calcChain.xml><?xml version="1.0" encoding="utf-8"?>
<calcChain xmlns="http://schemas.openxmlformats.org/spreadsheetml/2006/main">
  <c r="C5" i="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C27" i="5"/>
  <c r="C27" i="6"/>
  <c r="D22" i="3"/>
  <c r="E22"/>
  <c r="F22"/>
  <c r="G22"/>
  <c r="C22"/>
  <c r="D22" i="2"/>
  <c r="E22"/>
  <c r="F22"/>
  <c r="G22"/>
  <c r="C22"/>
  <c r="H11" i="3"/>
  <c r="H7"/>
  <c r="H6"/>
  <c r="H5"/>
  <c r="H4"/>
  <c r="H11" i="2"/>
  <c r="H7"/>
  <c r="H6"/>
  <c r="H5"/>
  <c r="H4"/>
  <c r="G11" i="1"/>
  <c r="F11"/>
  <c r="E11"/>
  <c r="D11"/>
  <c r="C11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B26" i="4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27" i="6"/>
  <c r="B27" i="5"/>
  <c r="B27" i="9"/>
  <c r="B27" i="8"/>
  <c r="B5" i="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D4"/>
  <c r="E4"/>
  <c r="F4"/>
  <c r="C4"/>
  <c r="F27" i="9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27" i="8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H5" i="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4"/>
  <c r="H5" i="5"/>
  <c r="H6"/>
  <c r="H7"/>
  <c r="H8"/>
  <c r="H9"/>
  <c r="H10"/>
  <c r="H11"/>
  <c r="H11" i="4" s="1"/>
  <c r="H12" i="5"/>
  <c r="H13"/>
  <c r="H14"/>
  <c r="H15"/>
  <c r="H16"/>
  <c r="H17"/>
  <c r="H18"/>
  <c r="H19"/>
  <c r="H20"/>
  <c r="H21"/>
  <c r="H22"/>
  <c r="H23"/>
  <c r="H23" i="4" s="1"/>
  <c r="H24" i="5"/>
  <c r="H25"/>
  <c r="H26"/>
  <c r="H4"/>
  <c r="H4" i="4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E4"/>
  <c r="F4"/>
  <c r="G4"/>
  <c r="D4"/>
  <c r="G27" i="6"/>
  <c r="F27"/>
  <c r="E27"/>
  <c r="D27"/>
  <c r="G27" i="5"/>
  <c r="F27"/>
  <c r="E27"/>
  <c r="D27"/>
  <c r="C8" i="1"/>
  <c r="D8"/>
  <c r="E8"/>
  <c r="F8"/>
  <c r="G8"/>
  <c r="C9"/>
  <c r="D9"/>
  <c r="E9"/>
  <c r="F9"/>
  <c r="G9"/>
  <c r="C10"/>
  <c r="D10"/>
  <c r="E10"/>
  <c r="F10"/>
  <c r="G10"/>
  <c r="C12"/>
  <c r="D12"/>
  <c r="E12"/>
  <c r="F12"/>
  <c r="G12"/>
  <c r="C13"/>
  <c r="D13"/>
  <c r="E13"/>
  <c r="F13"/>
  <c r="G13"/>
  <c r="C14"/>
  <c r="D14"/>
  <c r="E14"/>
  <c r="F14"/>
  <c r="G14"/>
  <c r="C16"/>
  <c r="D16"/>
  <c r="E16"/>
  <c r="F16"/>
  <c r="G16"/>
  <c r="C17"/>
  <c r="D17"/>
  <c r="E17"/>
  <c r="F17"/>
  <c r="G17"/>
  <c r="C18"/>
  <c r="D18"/>
  <c r="E18"/>
  <c r="F18"/>
  <c r="G18"/>
  <c r="C15"/>
  <c r="D15"/>
  <c r="E15"/>
  <c r="F15"/>
  <c r="G15"/>
  <c r="C19"/>
  <c r="D19"/>
  <c r="E19"/>
  <c r="F19"/>
  <c r="G19"/>
  <c r="C20"/>
  <c r="D20"/>
  <c r="E20"/>
  <c r="F20"/>
  <c r="G20"/>
  <c r="C21"/>
  <c r="D21"/>
  <c r="E21"/>
  <c r="F21"/>
  <c r="G21"/>
  <c r="H21" i="3"/>
  <c r="H20"/>
  <c r="H19"/>
  <c r="H15"/>
  <c r="H18"/>
  <c r="H17"/>
  <c r="H16"/>
  <c r="H14"/>
  <c r="H13"/>
  <c r="H12"/>
  <c r="H10"/>
  <c r="H9"/>
  <c r="H8"/>
  <c r="H21" i="2"/>
  <c r="H20"/>
  <c r="H19"/>
  <c r="H15"/>
  <c r="H18"/>
  <c r="H17"/>
  <c r="H16"/>
  <c r="H14"/>
  <c r="H13"/>
  <c r="H12"/>
  <c r="H10"/>
  <c r="H9"/>
  <c r="H8"/>
  <c r="H20" i="4" l="1"/>
  <c r="H8"/>
  <c r="C27"/>
  <c r="H22" i="3"/>
  <c r="F22" i="1"/>
  <c r="E22"/>
  <c r="C22"/>
  <c r="G22"/>
  <c r="H22" i="2"/>
  <c r="H6" i="1"/>
  <c r="H5"/>
  <c r="H4"/>
  <c r="H11"/>
  <c r="H7"/>
  <c r="D22"/>
  <c r="H5" i="4"/>
  <c r="H19"/>
  <c r="H25"/>
  <c r="H21"/>
  <c r="H17"/>
  <c r="H13"/>
  <c r="B27"/>
  <c r="H12"/>
  <c r="C27" i="7"/>
  <c r="B27"/>
  <c r="G26"/>
  <c r="G25"/>
  <c r="G23"/>
  <c r="G22"/>
  <c r="G21"/>
  <c r="G19"/>
  <c r="G18"/>
  <c r="G17"/>
  <c r="G15"/>
  <c r="G14"/>
  <c r="G13"/>
  <c r="G11"/>
  <c r="G10"/>
  <c r="G7"/>
  <c r="G5"/>
  <c r="H24" i="4"/>
  <c r="H16"/>
  <c r="H9"/>
  <c r="H15"/>
  <c r="H27" i="5"/>
  <c r="H7" i="4"/>
  <c r="G6" i="7"/>
  <c r="G24"/>
  <c r="G20"/>
  <c r="G16"/>
  <c r="G12"/>
  <c r="G8"/>
  <c r="G9"/>
  <c r="G4"/>
  <c r="E27" i="4"/>
  <c r="F27"/>
  <c r="D27" i="7"/>
  <c r="E27"/>
  <c r="F27"/>
  <c r="G27" i="9"/>
  <c r="G27" i="8"/>
  <c r="D27" i="4"/>
  <c r="H26"/>
  <c r="H22"/>
  <c r="H18"/>
  <c r="H14"/>
  <c r="H10"/>
  <c r="H6"/>
  <c r="H27" i="6"/>
  <c r="G27" i="4"/>
  <c r="G27" i="7" l="1"/>
  <c r="H27" i="4"/>
  <c r="H21" i="1"/>
  <c r="H20"/>
  <c r="H19"/>
  <c r="H15"/>
  <c r="H18"/>
  <c r="H17"/>
  <c r="H16"/>
  <c r="H14"/>
  <c r="H13"/>
  <c r="H12"/>
  <c r="H10"/>
  <c r="H9"/>
  <c r="H8"/>
  <c r="H22" l="1"/>
</calcChain>
</file>

<file path=xl/sharedStrings.xml><?xml version="1.0" encoding="utf-8"?>
<sst xmlns="http://schemas.openxmlformats.org/spreadsheetml/2006/main" count="302" uniqueCount="76">
  <si>
    <t>Группы</t>
  </si>
  <si>
    <t>СМП (отделения)</t>
  </si>
  <si>
    <t>Финансовое обеспечение с поправочным коэфф. I квартал</t>
  </si>
  <si>
    <t>Финансовое обеспечение с поправочным коэфф. II квартал</t>
  </si>
  <si>
    <t>Финансовое обеспечение с поправочным коэфф. III квартал</t>
  </si>
  <si>
    <t>Финансовое обеспечение с поправочным коэфф. IV квартал</t>
  </si>
  <si>
    <t>Финансовое обеспечение с поправочным коэфф. Год</t>
  </si>
  <si>
    <t>1 группа</t>
  </si>
  <si>
    <t xml:space="preserve"> 2 группа</t>
  </si>
  <si>
    <t>3 группа</t>
  </si>
  <si>
    <t xml:space="preserve">   Итого</t>
  </si>
  <si>
    <t>Медицинские организации</t>
  </si>
  <si>
    <t>Финансовое обеспечение на I квартал  2020 года по подушевому нормативу</t>
  </si>
  <si>
    <t>Финансовое обеспечение на III квартал  2020 года по подушевому нормативу</t>
  </si>
  <si>
    <t>Финансовое обеспечение на IV квартал  2020 года по подушевому нормативу</t>
  </si>
  <si>
    <t>Финансовое обеспечение на 2020 год по подушевому нормативу</t>
  </si>
  <si>
    <t>Итого</t>
  </si>
  <si>
    <t>Финансовое обеспечение фельдшерских, фельдшерско-акушерских пунктов  на I квартал  2020 года</t>
  </si>
  <si>
    <t>Финансовое обеспечение фельдшерских, фельдшерско-акушерских пунктов на II квартал  2020 года</t>
  </si>
  <si>
    <t>Финансовое обеспечение фельдшерских, фельдшерско-акушерских пунктов на III квартал  2020 года</t>
  </si>
  <si>
    <t>Финансовое обеспечение фельдшерских, фельдшерско-акушерских пунктов на IV квартал  2020 года</t>
  </si>
  <si>
    <t>Финансовое обеспечение фельдшерских, фельдшерско-акушерских пунктов на 2020 год, руб.</t>
  </si>
  <si>
    <t>ГБУЗ КО "ЦРБ Жуковского района"</t>
  </si>
  <si>
    <t>ГБУЗ КО "ЦРБ Бабынинского района"</t>
  </si>
  <si>
    <t>ГБУЗ КО "ЦРБ Тарусского района"</t>
  </si>
  <si>
    <t>ГБУЗ КО "ЦРБ Боровского района"</t>
  </si>
  <si>
    <t>ГБУЗ КО "ЦРБ Малоярославецкого района"</t>
  </si>
  <si>
    <t>ГБУЗ КО "Калужская областная клиническая больница"</t>
  </si>
  <si>
    <t>ГБУЗ КО "ЦРБ Хвастовичского района"</t>
  </si>
  <si>
    <t>УЗ "Медико-санитарная часть N 1"</t>
  </si>
  <si>
    <t>ГБУЗ КО "Центральная межрайонная больница № 5" (г.Сухиничи)</t>
  </si>
  <si>
    <t>ГБУЗ КО "Центральная межрайонная больница № 1" (г.Киров)</t>
  </si>
  <si>
    <t>ГБУЗ КО "Центральная межрайонная больница № 3" (г.Козельск)</t>
  </si>
  <si>
    <t>ГБУЗ КО "Центральная межрайонная больница № 6" (г.Кондрово)</t>
  </si>
  <si>
    <t>ГБУЗ КО "Центральная межрайонная больница № 4" (г.Юхнов)</t>
  </si>
  <si>
    <t>ГБУЗ КО "Центральная межрайонная больница № 2" (г.Людиново)</t>
  </si>
  <si>
    <t>ФГБУЗ " Клиническая больница №8 Федерального медико-биологического агантства"</t>
  </si>
  <si>
    <t>ГБУЗ КО "Региональный центр скорой медицинской помощи и медицины катастроф"</t>
  </si>
  <si>
    <t>ФКУЗ "МСЧ МВД РФ по Калужской области"</t>
  </si>
  <si>
    <t>УЗ "Медико-санитарная часть N 2"</t>
  </si>
  <si>
    <t>ЧУЗ "РЖД-Медицина" г.Калуга"</t>
  </si>
  <si>
    <t xml:space="preserve"> ГБУЗ КО "Городская поликлиника"</t>
  </si>
  <si>
    <t>ГБУЗ КО "Детская  городская больница"</t>
  </si>
  <si>
    <t>ГБУЗ КО "Калужская городская клиническая больница № 4 имени Хлюстина Антона Семеновича"</t>
  </si>
  <si>
    <t>ГБУЗ КО "Калужская городская больница № 5"</t>
  </si>
  <si>
    <t>ГБУЗ КО "Городская поликлиника ГП "Город Кременки"</t>
  </si>
  <si>
    <t>ООО "Антониус Медвизион Калуга – Скорая помощь"</t>
  </si>
  <si>
    <t>ФГБУЗ "Клиническая больница №8 Федерального медико-биологического агантства"</t>
  </si>
  <si>
    <t>Приложение № 4</t>
  </si>
  <si>
    <t>Приложение № 4.1</t>
  </si>
  <si>
    <t>Приложение № 4.2</t>
  </si>
  <si>
    <t>4 группа</t>
  </si>
  <si>
    <t>ГБУЗ КО "КГКБ №4"</t>
  </si>
  <si>
    <t>ГБУЗ КО "КГБ №5"</t>
  </si>
  <si>
    <t>Финансовое обеспечение на II квартал  2020 года по подушевому нормативу (вкл. узких специалистов)</t>
  </si>
  <si>
    <t xml:space="preserve"> </t>
  </si>
  <si>
    <t xml:space="preserve">м </t>
  </si>
  <si>
    <t>Приложение № 5</t>
  </si>
  <si>
    <t>Приложение № 5.1</t>
  </si>
  <si>
    <t>Приложение № 5.2</t>
  </si>
  <si>
    <t>Приложение № 6</t>
  </si>
  <si>
    <t>Приложение № 6.1</t>
  </si>
  <si>
    <t>Приложение № 6.2</t>
  </si>
  <si>
    <t>Финансовое обеспечение станций (отделений) скорой медицинской помощи в соответствии с тарифами на основе дифференцированных подушевых нормативов с 01.06.2020 (руб.)</t>
  </si>
  <si>
    <t>Финансовое обеспечение станций (отделений) скорой медицинской помощи в соответствии с тарифами на основе дифференцированных подушевых нормативов с 01.06.2020 для филиала АО "МАКС-М" в г. Калуге (руб.)</t>
  </si>
  <si>
    <t>Финансовое обеспечение станций (отделений) скорой медицинской помощи в соответствии с тарифами на основе дифференцированных подушевых нормативов с 01.06.2020 для Калужского филиала АО "Страховая компания" Согаз-Мед"   (руб.)</t>
  </si>
  <si>
    <t>Финансовое обеспечение амбулаторно-поликлинической помощи медицинских организаций, имеющих прикрепленное население с 01.06.2020, в соответствии с тарифами на основе  дифференцированных подушевых нормативов   (руб.)</t>
  </si>
  <si>
    <t>Финансовое обеспечение амбулаторно-поликлинической помощи медицинских организаций, имеющих прикрепленное население с 01.06.2020, в соответствии с тарифами на основе  дифференцированных подушевых нормативов,  для филиала АО "МАКС-М" в г. Калуге (руб.)   (руб.)</t>
  </si>
  <si>
    <t>Финансовое обеспечение амбулаторно-поликлинической помощи медицинских организаций, имеющих прикрепленное население с 01.06.2020, в соответствии с тарифами на основе  дифференцированных подушевых нормативов, для Калужского филиала АО "Страховая компания" Согаз-Мед" (руб.)</t>
  </si>
  <si>
    <t>Финансовое обеспечение фельдшерских, фельдшерско-акушерских пунктов медицинских организаций, имеющих прикрепленное население с 01.06.2020, в соответствии с тарифами на основе  дифференцированных подушевых нормативов   (руб.)</t>
  </si>
  <si>
    <t xml:space="preserve">Финансовое обеспечение фельдшерских, фельдшерско-акушерских пунктов медицинских организаций, имеющих прикрепленное население с 01.06.2020, в соответствии с тарифами на основе  дифференцированных подушевых нормативов,  для филиала АО "МАКС-М" в г. Калуге (руб.)   </t>
  </si>
  <si>
    <t>Финансовое обеспечение фельдшерских, фельдшерско-акушерских пунктов медицинских организаций, имеющих прикрепленное население с 01.06.2020, в соответствии с тарифами на основе  дифференцированных подушевых нормативов, для Калужского филиала АО "Страховая компания" Согаз-Мед"   (руб.)</t>
  </si>
  <si>
    <t>Финансовое обеспечение с поправочным коэфф. на июнь</t>
  </si>
  <si>
    <t xml:space="preserve">Финансовое обеспечение на июнь - всего с учетом поправочного коэффициента </t>
  </si>
  <si>
    <t>Финансовое обеспечение фельдшерских, фельдшерско-акушерских пунктов на май 2020 г.</t>
  </si>
  <si>
    <t>Финансовое обеспечение на июнь месяц (терапевты, ВОП, педиатры, средний мед. персонал) с учетом поправочного коэффициента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</si>
</sst>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2" borderId="3" xfId="0" applyFont="1" applyFill="1" applyBorder="1" applyAlignment="1">
      <alignment horizontal="right"/>
    </xf>
    <xf numFmtId="3" fontId="0" fillId="0" borderId="0" xfId="0" applyNumberForma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0" fontId="3" fillId="2" borderId="1" xfId="0" applyFont="1" applyFill="1" applyBorder="1" applyAlignment="1">
      <alignment horizontal="right"/>
    </xf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D28" sqref="D28"/>
    </sheetView>
  </sheetViews>
  <sheetFormatPr defaultRowHeight="15"/>
  <cols>
    <col min="1" max="1" width="9.140625" style="1"/>
    <col min="2" max="2" width="61.140625" style="1" customWidth="1"/>
    <col min="3" max="8" width="16.7109375" style="1" customWidth="1"/>
    <col min="9" max="16384" width="9.140625" style="1"/>
  </cols>
  <sheetData>
    <row r="1" spans="1:8">
      <c r="G1" s="25" t="s">
        <v>48</v>
      </c>
      <c r="H1" s="25"/>
    </row>
    <row r="2" spans="1:8" ht="57.75" customHeight="1">
      <c r="A2" s="24" t="s">
        <v>63</v>
      </c>
      <c r="B2" s="24"/>
      <c r="C2" s="24"/>
      <c r="D2" s="24"/>
      <c r="E2" s="24"/>
      <c r="F2" s="24"/>
      <c r="G2" s="24"/>
      <c r="H2" s="24"/>
    </row>
    <row r="3" spans="1:8" ht="71.25">
      <c r="A3" s="3" t="s">
        <v>0</v>
      </c>
      <c r="B3" s="3" t="s">
        <v>1</v>
      </c>
      <c r="C3" s="4" t="s">
        <v>72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21" t="s">
        <v>7</v>
      </c>
      <c r="B4" s="5" t="s">
        <v>52</v>
      </c>
      <c r="C4" s="2">
        <f>'СМП_МАКС-М'!C4+'СМП_СОГАЗ-МЕД'!C4</f>
        <v>0</v>
      </c>
      <c r="D4" s="2">
        <f>'СМП_МАКС-М'!D4+'СМП_СОГАЗ-МЕД'!D4</f>
        <v>2201899.5558250202</v>
      </c>
      <c r="E4" s="2">
        <f>'СМП_МАКС-М'!E4+'СМП_СОГАЗ-МЕД'!E4</f>
        <v>0</v>
      </c>
      <c r="F4" s="2">
        <f>'СМП_МАКС-М'!F4+'СМП_СОГАЗ-МЕД'!F4</f>
        <v>0</v>
      </c>
      <c r="G4" s="2">
        <f>'СМП_МАКС-М'!G4+'СМП_СОГАЗ-МЕД'!G4</f>
        <v>0</v>
      </c>
      <c r="H4" s="2">
        <f t="shared" ref="H4:H7" si="0">SUM(D4:G4)</f>
        <v>2201899.5558250202</v>
      </c>
    </row>
    <row r="5" spans="1:8">
      <c r="A5" s="22"/>
      <c r="B5" s="5" t="s">
        <v>26</v>
      </c>
      <c r="C5" s="2">
        <f>'СМП_МАКС-М'!C5+'СМП_СОГАЗ-МЕД'!C5</f>
        <v>0</v>
      </c>
      <c r="D5" s="2">
        <f>'СМП_МАКС-М'!D5+'СМП_СОГАЗ-МЕД'!D5</f>
        <v>8874998.5131973699</v>
      </c>
      <c r="E5" s="2">
        <f>'СМП_МАКС-М'!E5+'СМП_СОГАЗ-МЕД'!E5</f>
        <v>0</v>
      </c>
      <c r="F5" s="2">
        <f>'СМП_МАКС-М'!F5+'СМП_СОГАЗ-МЕД'!F5</f>
        <v>0</v>
      </c>
      <c r="G5" s="2">
        <f>'СМП_МАКС-М'!G5+'СМП_СОГАЗ-МЕД'!G5</f>
        <v>0</v>
      </c>
      <c r="H5" s="2">
        <f t="shared" si="0"/>
        <v>8874998.5131973699</v>
      </c>
    </row>
    <row r="6" spans="1:8">
      <c r="A6" s="22"/>
      <c r="B6" s="5" t="s">
        <v>23</v>
      </c>
      <c r="C6" s="2">
        <f>'СМП_МАКС-М'!C6+'СМП_СОГАЗ-МЕД'!C6</f>
        <v>0</v>
      </c>
      <c r="D6" s="2">
        <f>'СМП_МАКС-М'!D6+'СМП_СОГАЗ-МЕД'!D6</f>
        <v>3013815.7055575335</v>
      </c>
      <c r="E6" s="2">
        <f>'СМП_МАКС-М'!E6+'СМП_СОГАЗ-МЕД'!E6</f>
        <v>0</v>
      </c>
      <c r="F6" s="2">
        <f>'СМП_МАКС-М'!F6+'СМП_СОГАЗ-МЕД'!F6</f>
        <v>0</v>
      </c>
      <c r="G6" s="2">
        <f>'СМП_МАКС-М'!G6+'СМП_СОГАЗ-МЕД'!G6</f>
        <v>0</v>
      </c>
      <c r="H6" s="2">
        <f t="shared" si="0"/>
        <v>3013815.7055575335</v>
      </c>
    </row>
    <row r="7" spans="1:8">
      <c r="A7" s="22"/>
      <c r="B7" s="5" t="s">
        <v>53</v>
      </c>
      <c r="C7" s="2">
        <f>'СМП_МАКС-М'!C7+'СМП_СОГАЗ-МЕД'!C7</f>
        <v>0</v>
      </c>
      <c r="D7" s="2">
        <f>'СМП_МАКС-М'!D7+'СМП_СОГАЗ-МЕД'!D7</f>
        <v>1775834.2140561361</v>
      </c>
      <c r="E7" s="2">
        <f>'СМП_МАКС-М'!E7+'СМП_СОГАЗ-МЕД'!E7</f>
        <v>0</v>
      </c>
      <c r="F7" s="2">
        <f>'СМП_МАКС-М'!F7+'СМП_СОГАЗ-МЕД'!F7</f>
        <v>0</v>
      </c>
      <c r="G7" s="2">
        <f>'СМП_МАКС-М'!G7+'СМП_СОГАЗ-МЕД'!G7</f>
        <v>0</v>
      </c>
      <c r="H7" s="2">
        <f t="shared" si="0"/>
        <v>1775834.2140561361</v>
      </c>
    </row>
    <row r="8" spans="1:8">
      <c r="A8" s="22"/>
      <c r="B8" s="5" t="s">
        <v>46</v>
      </c>
      <c r="C8" s="2">
        <f>'СМП_МАКС-М'!C8+'СМП_СОГАЗ-МЕД'!C8</f>
        <v>1355276.9961988858</v>
      </c>
      <c r="D8" s="2">
        <f>'СМП_МАКС-М'!D8+'СМП_СОГАЗ-МЕД'!D8</f>
        <v>3970413.7442699242</v>
      </c>
      <c r="E8" s="2">
        <f>'СМП_МАКС-М'!E8+'СМП_СОГАЗ-МЕД'!E8</f>
        <v>4010184.939794533</v>
      </c>
      <c r="F8" s="2">
        <f>'СМП_МАКС-М'!F8+'СМП_СОГАЗ-МЕД'!F8</f>
        <v>4065830.9885966573</v>
      </c>
      <c r="G8" s="2">
        <f>'СМП_МАКС-М'!G8+'СМП_СОГАЗ-МЕД'!G8</f>
        <v>4065830.9885966573</v>
      </c>
      <c r="H8" s="2">
        <f t="shared" ref="H8:H21" si="1">SUM(D8:G8)</f>
        <v>16112260.661257772</v>
      </c>
    </row>
    <row r="9" spans="1:8">
      <c r="A9" s="22"/>
      <c r="B9" s="5" t="s">
        <v>25</v>
      </c>
      <c r="C9" s="2">
        <f>'СМП_МАКС-М'!C9+'СМП_СОГАЗ-МЕД'!C9</f>
        <v>0</v>
      </c>
      <c r="D9" s="2">
        <f>'СМП_МАКС-М'!D9+'СМП_СОГАЗ-МЕД'!D9</f>
        <v>9018195.4707576707</v>
      </c>
      <c r="E9" s="2">
        <f>'СМП_МАКС-М'!E9+'СМП_СОГАЗ-МЕД'!E9</f>
        <v>6023869.6488806885</v>
      </c>
      <c r="F9" s="2">
        <f>'СМП_МАКС-М'!F9+'СМП_СОГАЗ-МЕД'!F9</f>
        <v>0</v>
      </c>
      <c r="G9" s="2">
        <f>'СМП_МАКС-М'!G9+'СМП_СОГАЗ-МЕД'!G9</f>
        <v>0</v>
      </c>
      <c r="H9" s="2">
        <f t="shared" si="1"/>
        <v>15042065.119638359</v>
      </c>
    </row>
    <row r="10" spans="1:8">
      <c r="A10" s="22"/>
      <c r="B10" s="5" t="s">
        <v>22</v>
      </c>
      <c r="C10" s="2">
        <f>'СМП_МАКС-М'!C10+'СМП_СОГАЗ-МЕД'!C10</f>
        <v>0</v>
      </c>
      <c r="D10" s="2">
        <f>'СМП_МАКС-М'!D10+'СМП_СОГАЗ-МЕД'!D10</f>
        <v>5337071.2836559759</v>
      </c>
      <c r="E10" s="2">
        <f>'СМП_МАКС-М'!E10+'СМП_СОГАЗ-МЕД'!E10</f>
        <v>3561729.953181644</v>
      </c>
      <c r="F10" s="2">
        <f>'СМП_МАКС-М'!F10+'СМП_СОГАЗ-МЕД'!F10</f>
        <v>0</v>
      </c>
      <c r="G10" s="2">
        <f>'СМП_МАКС-М'!G10+'СМП_СОГАЗ-МЕД'!G10</f>
        <v>0</v>
      </c>
      <c r="H10" s="2">
        <f t="shared" si="1"/>
        <v>8898801.2368376199</v>
      </c>
    </row>
    <row r="11" spans="1:8">
      <c r="A11" s="22"/>
      <c r="B11" s="5" t="s">
        <v>33</v>
      </c>
      <c r="C11" s="2">
        <f>'СМП_МАКС-М'!C11+'СМП_СОГАЗ-МЕД'!C11</f>
        <v>0</v>
      </c>
      <c r="D11" s="2">
        <f>'СМП_МАКС-М'!D11+'СМП_СОГАЗ-МЕД'!D11</f>
        <v>9704438.1938698031</v>
      </c>
      <c r="E11" s="2">
        <f>'СМП_МАКС-М'!E11+'СМП_СОГАЗ-МЕД'!E11</f>
        <v>0</v>
      </c>
      <c r="F11" s="2">
        <f>'СМП_МАКС-М'!F11+'СМП_СОГАЗ-МЕД'!F11</f>
        <v>0</v>
      </c>
      <c r="G11" s="2">
        <f>'СМП_МАКС-М'!G11+'СМП_СОГАЗ-МЕД'!G11</f>
        <v>0</v>
      </c>
      <c r="H11" s="2">
        <f t="shared" ref="H11" si="2">SUM(D11:G11)</f>
        <v>9704438.1938698031</v>
      </c>
    </row>
    <row r="12" spans="1:8">
      <c r="A12" s="23"/>
      <c r="B12" s="5" t="s">
        <v>35</v>
      </c>
      <c r="C12" s="2">
        <f>'СМП_МАКС-М'!C12+'СМП_СОГАЗ-МЕД'!C12</f>
        <v>2466622.7537872097</v>
      </c>
      <c r="D12" s="2">
        <f>'СМП_МАКС-М'!D12+'СМП_СОГАЗ-МЕД'!D12</f>
        <v>7499195.9946611356</v>
      </c>
      <c r="E12" s="2">
        <f>'СМП_МАКС-М'!E12+'СМП_СОГАЗ-МЕД'!E12</f>
        <v>7463499.3798410296</v>
      </c>
      <c r="F12" s="2">
        <f>'СМП_МАКС-М'!F12+'СМП_СОГАЗ-МЕД'!F12</f>
        <v>7399868.2613616288</v>
      </c>
      <c r="G12" s="2">
        <f>'СМП_МАКС-М'!G12+'СМП_СОГАЗ-МЕД'!G12</f>
        <v>7399868.2613616288</v>
      </c>
      <c r="H12" s="2">
        <f t="shared" si="1"/>
        <v>29762431.897225425</v>
      </c>
    </row>
    <row r="13" spans="1:8">
      <c r="A13" s="21" t="s">
        <v>8</v>
      </c>
      <c r="B13" s="18" t="s">
        <v>31</v>
      </c>
      <c r="C13" s="2">
        <f>'СМП_МАКС-М'!C13+'СМП_СОГАЗ-МЕД'!C13</f>
        <v>2604112.7454636195</v>
      </c>
      <c r="D13" s="2">
        <f>'СМП_МАКС-М'!D13+'СМП_СОГАЗ-МЕД'!D13</f>
        <v>7807081.1575714368</v>
      </c>
      <c r="E13" s="2">
        <f>'СМП_МАКС-М'!E13+'СМП_СОГАЗ-МЕД'!E13</f>
        <v>7791796.1521632858</v>
      </c>
      <c r="F13" s="2">
        <f>'СМП_МАКС-М'!F13+'СМП_СОГАЗ-МЕД'!F13</f>
        <v>7812338.2363908589</v>
      </c>
      <c r="G13" s="2">
        <f>'СМП_МАКС-М'!G13+'СМП_СОГАЗ-МЕД'!G13</f>
        <v>7812338.2363908589</v>
      </c>
      <c r="H13" s="2">
        <f t="shared" si="1"/>
        <v>31223553.782516442</v>
      </c>
    </row>
    <row r="14" spans="1:8">
      <c r="A14" s="22"/>
      <c r="B14" s="5" t="s">
        <v>28</v>
      </c>
      <c r="C14" s="2">
        <f>'СМП_МАКС-М'!C14+'СМП_СОГАЗ-МЕД'!C14</f>
        <v>472742.4076242639</v>
      </c>
      <c r="D14" s="2">
        <f>'СМП_МАКС-М'!D14+'СМП_СОГАЗ-МЕД'!D14</f>
        <v>1414576.8045285048</v>
      </c>
      <c r="E14" s="2">
        <f>'СМП_МАКС-М'!E14+'СМП_СОГАЗ-МЕД'!E14</f>
        <v>1414414.1239624226</v>
      </c>
      <c r="F14" s="2">
        <f>'СМП_МАКС-М'!F14+'СМП_СОГАЗ-МЕД'!F14</f>
        <v>1418227.2228727918</v>
      </c>
      <c r="G14" s="2">
        <f>'СМП_МАКС-М'!G14+'СМП_СОГАЗ-МЕД'!G14</f>
        <v>1418227.2228727918</v>
      </c>
      <c r="H14" s="2">
        <f t="shared" si="1"/>
        <v>5665445.3742365111</v>
      </c>
    </row>
    <row r="15" spans="1:8" ht="30">
      <c r="A15" s="22"/>
      <c r="B15" s="6" t="s">
        <v>37</v>
      </c>
      <c r="C15" s="2">
        <f>'СМП_МАКС-М'!C15+'СМП_СОГАЗ-МЕД'!C15</f>
        <v>33747118.401779875</v>
      </c>
      <c r="D15" s="2">
        <f>'СМП_МАКС-М'!D15+'СМП_СОГАЗ-МЕД'!D15</f>
        <v>57572386.539480194</v>
      </c>
      <c r="E15" s="2">
        <f>'СМП_МАКС-М'!E15+'СМП_СОГАЗ-МЕД'!E15</f>
        <v>89255769.134366393</v>
      </c>
      <c r="F15" s="2">
        <f>'СМП_МАКС-М'!F15+'СМП_СОГАЗ-МЕД'!F15</f>
        <v>101241355.20533963</v>
      </c>
      <c r="G15" s="2">
        <f>'СМП_МАКС-М'!G15+'СМП_СОГАЗ-МЕД'!G15</f>
        <v>101241355.20533963</v>
      </c>
      <c r="H15" s="2">
        <f>SUM(D15:G15)</f>
        <v>349310866.08452582</v>
      </c>
    </row>
    <row r="16" spans="1:8">
      <c r="A16" s="23"/>
      <c r="B16" s="5" t="s">
        <v>45</v>
      </c>
      <c r="C16" s="2">
        <f>'СМП_МАКС-М'!C16+'СМП_СОГАЗ-МЕД'!C16</f>
        <v>0</v>
      </c>
      <c r="D16" s="2">
        <f>'СМП_МАКС-М'!D16+'СМП_СОГАЗ-МЕД'!D16</f>
        <v>1635808.230217654</v>
      </c>
      <c r="E16" s="2">
        <f>'СМП_МАКС-М'!E16+'СМП_СОГАЗ-МЕД'!E16</f>
        <v>1099680.6986002771</v>
      </c>
      <c r="F16" s="2">
        <f>'СМП_МАКС-М'!F16+'СМП_СОГАЗ-МЕД'!F16</f>
        <v>0</v>
      </c>
      <c r="G16" s="2">
        <f>'СМП_МАКС-М'!G16+'СМП_СОГАЗ-МЕД'!G16</f>
        <v>0</v>
      </c>
      <c r="H16" s="2">
        <f>SUM(D16:G16)</f>
        <v>2735488.9288179311</v>
      </c>
    </row>
    <row r="17" spans="1:8" ht="30">
      <c r="A17" s="21" t="s">
        <v>9</v>
      </c>
      <c r="B17" s="6" t="s">
        <v>36</v>
      </c>
      <c r="C17" s="2">
        <f>'СМП_МАКС-М'!C17+'СМП_СОГАЗ-МЕД'!C17</f>
        <v>6205803.3055841699</v>
      </c>
      <c r="D17" s="2">
        <f>'СМП_МАКС-М'!D17+'СМП_СОГАЗ-МЕД'!D17</f>
        <v>18637302.606986862</v>
      </c>
      <c r="E17" s="2">
        <f>'СМП_МАКС-М'!E17+'СМП_СОГАЗ-МЕД'!E17</f>
        <v>18551506.345731542</v>
      </c>
      <c r="F17" s="2">
        <f>'СМП_МАКС-М'!F17+'СМП_СОГАЗ-МЕД'!F17</f>
        <v>18617409.916752513</v>
      </c>
      <c r="G17" s="2">
        <f>'СМП_МАКС-М'!G17+'СМП_СОГАЗ-МЕД'!G17</f>
        <v>18617409.916752513</v>
      </c>
      <c r="H17" s="2">
        <f t="shared" si="1"/>
        <v>74423628.786223441</v>
      </c>
    </row>
    <row r="18" spans="1:8">
      <c r="A18" s="23"/>
      <c r="B18" s="5" t="s">
        <v>32</v>
      </c>
      <c r="C18" s="2">
        <f>'СМП_МАКС-М'!C18+'СМП_СОГАЗ-МЕД'!C18</f>
        <v>2098104.2549555884</v>
      </c>
      <c r="D18" s="2">
        <f>'СМП_МАКС-М'!D18+'СМП_СОГАЗ-МЕД'!D18</f>
        <v>6371348.9321236201</v>
      </c>
      <c r="E18" s="2">
        <f>'СМП_МАКС-М'!E18+'СМП_СОГАЗ-МЕД'!E18</f>
        <v>6287538.2100313418</v>
      </c>
      <c r="F18" s="2">
        <f>'СМП_МАКС-М'!F18+'СМП_СОГАЗ-МЕД'!F18</f>
        <v>6294312.7648667647</v>
      </c>
      <c r="G18" s="2">
        <f>'СМП_МАКС-М'!G18+'СМП_СОГАЗ-МЕД'!G18</f>
        <v>6294312.7648667647</v>
      </c>
      <c r="H18" s="2">
        <f t="shared" si="1"/>
        <v>25247512.671888493</v>
      </c>
    </row>
    <row r="19" spans="1:8">
      <c r="A19" s="21" t="s">
        <v>51</v>
      </c>
      <c r="B19" s="5" t="s">
        <v>30</v>
      </c>
      <c r="C19" s="2">
        <f>'СМП_МАКС-М'!C19+'СМП_СОГАЗ-МЕД'!C19</f>
        <v>2165622.2909987201</v>
      </c>
      <c r="D19" s="2">
        <f>'СМП_МАКС-М'!D19+'СМП_СОГАЗ-МЕД'!D19</f>
        <v>6507554.0921738027</v>
      </c>
      <c r="E19" s="2">
        <f>'СМП_МАКС-М'!E19+'СМП_СОГАЗ-МЕД'!E19</f>
        <v>6523346.618491929</v>
      </c>
      <c r="F19" s="2">
        <f>'СМП_МАКС-М'!F19+'СМП_СОГАЗ-МЕД'!F19</f>
        <v>6496866.8729961608</v>
      </c>
      <c r="G19" s="2">
        <f>'СМП_МАКС-М'!G19+'СМП_СОГАЗ-МЕД'!G19</f>
        <v>6496866.8729961608</v>
      </c>
      <c r="H19" s="2">
        <f t="shared" si="1"/>
        <v>26024634.45665805</v>
      </c>
    </row>
    <row r="20" spans="1:8">
      <c r="A20" s="22"/>
      <c r="B20" s="5" t="s">
        <v>34</v>
      </c>
      <c r="C20" s="2">
        <f>'СМП_МАКС-М'!C20+'СМП_СОГАЗ-МЕД'!C20</f>
        <v>1227360.1961252545</v>
      </c>
      <c r="D20" s="2">
        <f>'СМП_МАКС-М'!D20+'СМП_СОГАЗ-МЕД'!D20</f>
        <v>3683760.3549394817</v>
      </c>
      <c r="E20" s="2">
        <f>'СМП_МАКС-М'!E20+'СМП_СОГАЗ-МЕД'!E20</f>
        <v>3695069.5469590323</v>
      </c>
      <c r="F20" s="2">
        <f>'СМП_МАКС-М'!F20+'СМП_СОГАЗ-МЕД'!F20</f>
        <v>3682080.588375763</v>
      </c>
      <c r="G20" s="2">
        <f>'СМП_МАКС-М'!G20+'СМП_СОГАЗ-МЕД'!G20</f>
        <v>3682080.588375763</v>
      </c>
      <c r="H20" s="2">
        <f t="shared" si="1"/>
        <v>14742991.078650039</v>
      </c>
    </row>
    <row r="21" spans="1:8">
      <c r="A21" s="23"/>
      <c r="B21" s="5" t="s">
        <v>24</v>
      </c>
      <c r="C21" s="2">
        <f>'СМП_МАКС-М'!C21+'СМП_СОГАЗ-МЕД'!C21</f>
        <v>0</v>
      </c>
      <c r="D21" s="2">
        <f>'СМП_МАКС-М'!D21+'СМП_СОГАЗ-МЕД'!D21</f>
        <v>2002988.2928297161</v>
      </c>
      <c r="E21" s="2">
        <f>'СМП_МАКС-М'!E21+'СМП_СОГАЗ-МЕД'!E21</f>
        <v>1349885.3055486553</v>
      </c>
      <c r="F21" s="2">
        <f>'СМП_МАКС-М'!F21+'СМП_СОГАЗ-МЕД'!F21</f>
        <v>0</v>
      </c>
      <c r="G21" s="2">
        <f>'СМП_МАКС-М'!G21+'СМП_СОГАЗ-МЕД'!G21</f>
        <v>0</v>
      </c>
      <c r="H21" s="2">
        <f t="shared" si="1"/>
        <v>3352873.5983783714</v>
      </c>
    </row>
    <row r="22" spans="1:8">
      <c r="A22" s="5"/>
      <c r="B22" s="7" t="s">
        <v>10</v>
      </c>
      <c r="C22" s="8">
        <f>SUM(C4:C21)</f>
        <v>52342763.35251759</v>
      </c>
      <c r="D22" s="8">
        <f t="shared" ref="D22:H22" si="3">SUM(D4:D21)</f>
        <v>157028669.68670186</v>
      </c>
      <c r="E22" s="8">
        <f t="shared" si="3"/>
        <v>157028290.05755278</v>
      </c>
      <c r="F22" s="8">
        <f t="shared" si="3"/>
        <v>157028290.05755278</v>
      </c>
      <c r="G22" s="8">
        <f t="shared" si="3"/>
        <v>157028290.05755278</v>
      </c>
      <c r="H22" s="8">
        <f t="shared" si="3"/>
        <v>628113539.8593601</v>
      </c>
    </row>
    <row r="23" spans="1:8">
      <c r="H23" s="16"/>
    </row>
  </sheetData>
  <mergeCells count="6">
    <mergeCell ref="A19:A21"/>
    <mergeCell ref="A2:H2"/>
    <mergeCell ref="G1:H1"/>
    <mergeCell ref="A4:A12"/>
    <mergeCell ref="A13:A16"/>
    <mergeCell ref="A17:A18"/>
  </mergeCells>
  <pageMargins left="0.70866141732283472" right="0.2" top="0.74803149606299213" bottom="0.74803149606299213" header="0.31496062992125984" footer="0.31496062992125984"/>
  <pageSetup paperSize="9" scale="8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C29" sqref="C29"/>
    </sheetView>
  </sheetViews>
  <sheetFormatPr defaultRowHeight="15"/>
  <cols>
    <col min="1" max="1" width="9.140625" style="1"/>
    <col min="2" max="2" width="61.140625" style="1" customWidth="1"/>
    <col min="3" max="8" width="16.7109375" style="1" customWidth="1"/>
    <col min="9" max="16384" width="9.140625" style="1"/>
  </cols>
  <sheetData>
    <row r="1" spans="1:8">
      <c r="G1" s="25" t="s">
        <v>49</v>
      </c>
      <c r="H1" s="25"/>
    </row>
    <row r="2" spans="1:8" ht="57.75" customHeight="1">
      <c r="A2" s="24" t="s">
        <v>64</v>
      </c>
      <c r="B2" s="24"/>
      <c r="C2" s="24"/>
      <c r="D2" s="24"/>
      <c r="E2" s="24"/>
      <c r="F2" s="24"/>
      <c r="G2" s="24"/>
      <c r="H2" s="24"/>
    </row>
    <row r="3" spans="1:8" ht="71.25">
      <c r="A3" s="3" t="s">
        <v>0</v>
      </c>
      <c r="B3" s="3" t="s">
        <v>1</v>
      </c>
      <c r="C3" s="4" t="s">
        <v>72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26" t="s">
        <v>7</v>
      </c>
      <c r="B4" s="5" t="s">
        <v>52</v>
      </c>
      <c r="C4" s="2">
        <v>0</v>
      </c>
      <c r="D4" s="2">
        <v>651683.04889073991</v>
      </c>
      <c r="E4" s="2">
        <v>0</v>
      </c>
      <c r="F4" s="2">
        <v>0</v>
      </c>
      <c r="G4" s="2">
        <v>0</v>
      </c>
      <c r="H4" s="2">
        <f t="shared" ref="H4:H7" si="0">SUM(D4:G4)</f>
        <v>651683.04889073991</v>
      </c>
    </row>
    <row r="5" spans="1:8">
      <c r="A5" s="27"/>
      <c r="B5" s="5" t="s">
        <v>26</v>
      </c>
      <c r="C5" s="2">
        <v>0</v>
      </c>
      <c r="D5" s="2">
        <v>8095845.3441992225</v>
      </c>
      <c r="E5" s="2">
        <v>0</v>
      </c>
      <c r="F5" s="2">
        <v>0</v>
      </c>
      <c r="G5" s="2">
        <v>0</v>
      </c>
      <c r="H5" s="2">
        <f t="shared" si="0"/>
        <v>8095845.3441992225</v>
      </c>
    </row>
    <row r="6" spans="1:8">
      <c r="A6" s="27"/>
      <c r="B6" s="5" t="s">
        <v>23</v>
      </c>
      <c r="C6" s="2">
        <v>0</v>
      </c>
      <c r="D6" s="2">
        <v>2695218.8891589153</v>
      </c>
      <c r="E6" s="2">
        <v>0</v>
      </c>
      <c r="F6" s="2">
        <v>0</v>
      </c>
      <c r="G6" s="2">
        <v>0</v>
      </c>
      <c r="H6" s="2">
        <f t="shared" si="0"/>
        <v>2695218.8891589153</v>
      </c>
    </row>
    <row r="7" spans="1:8">
      <c r="A7" s="27"/>
      <c r="B7" s="5" t="s">
        <v>53</v>
      </c>
      <c r="C7" s="2">
        <v>0</v>
      </c>
      <c r="D7" s="2">
        <v>388339.63209792081</v>
      </c>
      <c r="E7" s="2">
        <v>0</v>
      </c>
      <c r="F7" s="2">
        <v>0</v>
      </c>
      <c r="G7" s="2">
        <v>0</v>
      </c>
      <c r="H7" s="2">
        <f t="shared" si="0"/>
        <v>388339.63209792081</v>
      </c>
    </row>
    <row r="8" spans="1:8">
      <c r="A8" s="27"/>
      <c r="B8" s="5" t="s">
        <v>46</v>
      </c>
      <c r="C8" s="2">
        <v>336013.71047983883</v>
      </c>
      <c r="D8" s="2">
        <v>984384.34216329525</v>
      </c>
      <c r="E8" s="2">
        <v>994244.8112894767</v>
      </c>
      <c r="F8" s="2">
        <v>1008041.1314395163</v>
      </c>
      <c r="G8" s="2">
        <v>1008041.1314395163</v>
      </c>
      <c r="H8" s="2">
        <f t="shared" ref="H8:H21" si="1">SUM(D8:G8)</f>
        <v>3994711.4163318044</v>
      </c>
    </row>
    <row r="9" spans="1:8">
      <c r="A9" s="27"/>
      <c r="B9" s="5" t="s">
        <v>25</v>
      </c>
      <c r="C9" s="2">
        <v>0</v>
      </c>
      <c r="D9" s="2">
        <v>7981557.9925791658</v>
      </c>
      <c r="E9" s="2">
        <v>5331428.5655242344</v>
      </c>
      <c r="F9" s="2">
        <v>0</v>
      </c>
      <c r="G9" s="2">
        <v>0</v>
      </c>
      <c r="H9" s="2">
        <f t="shared" si="1"/>
        <v>13312986.558103401</v>
      </c>
    </row>
    <row r="10" spans="1:8">
      <c r="A10" s="27"/>
      <c r="B10" s="5" t="s">
        <v>22</v>
      </c>
      <c r="C10" s="2">
        <v>0</v>
      </c>
      <c r="D10" s="2">
        <v>4017041.7768377941</v>
      </c>
      <c r="E10" s="2">
        <v>2680799.498324153</v>
      </c>
      <c r="F10" s="2">
        <v>0</v>
      </c>
      <c r="G10" s="2">
        <v>0</v>
      </c>
      <c r="H10" s="2">
        <f t="shared" si="1"/>
        <v>6697841.2751619471</v>
      </c>
    </row>
    <row r="11" spans="1:8">
      <c r="A11" s="27"/>
      <c r="B11" s="5" t="s">
        <v>33</v>
      </c>
      <c r="C11" s="2">
        <v>0</v>
      </c>
      <c r="D11" s="2">
        <v>1980923.0706198344</v>
      </c>
      <c r="E11" s="2">
        <v>0</v>
      </c>
      <c r="F11" s="2">
        <v>0</v>
      </c>
      <c r="G11" s="2">
        <v>0</v>
      </c>
      <c r="H11" s="2">
        <f t="shared" si="1"/>
        <v>1980923.0706198344</v>
      </c>
    </row>
    <row r="12" spans="1:8">
      <c r="A12" s="28"/>
      <c r="B12" s="5" t="s">
        <v>35</v>
      </c>
      <c r="C12" s="2">
        <v>479717.23651052488</v>
      </c>
      <c r="D12" s="2">
        <v>1458469.3071066937</v>
      </c>
      <c r="E12" s="2">
        <v>1451526.9072654576</v>
      </c>
      <c r="F12" s="2">
        <v>1439151.7095315745</v>
      </c>
      <c r="G12" s="2">
        <v>1439151.7095315745</v>
      </c>
      <c r="H12" s="2">
        <f t="shared" si="1"/>
        <v>5788299.6334353006</v>
      </c>
    </row>
    <row r="13" spans="1:8">
      <c r="A13" s="26" t="s">
        <v>8</v>
      </c>
      <c r="B13" s="5" t="s">
        <v>31</v>
      </c>
      <c r="C13" s="2">
        <v>43831.652453421841</v>
      </c>
      <c r="D13" s="2">
        <v>131406.4717706402</v>
      </c>
      <c r="E13" s="2">
        <v>131149.19909841593</v>
      </c>
      <c r="F13" s="2">
        <v>131494.95736026551</v>
      </c>
      <c r="G13" s="2">
        <v>131494.95736026551</v>
      </c>
      <c r="H13" s="2">
        <f t="shared" si="1"/>
        <v>525545.58558958722</v>
      </c>
    </row>
    <row r="14" spans="1:8">
      <c r="A14" s="27"/>
      <c r="B14" s="5" t="s">
        <v>28</v>
      </c>
      <c r="C14" s="2">
        <v>9950.2666942073938</v>
      </c>
      <c r="D14" s="2">
        <v>29773.966197010737</v>
      </c>
      <c r="E14" s="2">
        <v>29770.542101790219</v>
      </c>
      <c r="F14" s="2">
        <v>29850.800082622183</v>
      </c>
      <c r="G14" s="2">
        <v>29850.800082622183</v>
      </c>
      <c r="H14" s="2">
        <f t="shared" si="1"/>
        <v>119246.10846404532</v>
      </c>
    </row>
    <row r="15" spans="1:8" ht="30">
      <c r="A15" s="27"/>
      <c r="B15" s="6" t="s">
        <v>37</v>
      </c>
      <c r="C15" s="2">
        <v>8366920.1971169896</v>
      </c>
      <c r="D15" s="2">
        <v>14273916.901538987</v>
      </c>
      <c r="E15" s="2">
        <v>22129175.255453937</v>
      </c>
      <c r="F15" s="2">
        <v>25100760.591350969</v>
      </c>
      <c r="G15" s="2">
        <v>25100760.591350969</v>
      </c>
      <c r="H15" s="2">
        <f>SUM(D15:G15)</f>
        <v>86604613.339694872</v>
      </c>
    </row>
    <row r="16" spans="1:8">
      <c r="A16" s="28"/>
      <c r="B16" s="5" t="s">
        <v>45</v>
      </c>
      <c r="C16" s="2">
        <v>0</v>
      </c>
      <c r="D16" s="2">
        <v>1609639.0593730954</v>
      </c>
      <c r="E16" s="2">
        <v>1082088.3356664476</v>
      </c>
      <c r="F16" s="2">
        <v>0</v>
      </c>
      <c r="G16" s="2">
        <v>0</v>
      </c>
      <c r="H16" s="2">
        <f t="shared" si="1"/>
        <v>2691727.395039543</v>
      </c>
    </row>
    <row r="17" spans="1:8" ht="30">
      <c r="A17" s="21" t="s">
        <v>9</v>
      </c>
      <c r="B17" s="6" t="s">
        <v>36</v>
      </c>
      <c r="C17" s="2">
        <v>3655388.8349565868</v>
      </c>
      <c r="D17" s="2">
        <v>10977883.846557735</v>
      </c>
      <c r="E17" s="2">
        <v>10927347.488888856</v>
      </c>
      <c r="F17" s="2">
        <v>10966166.504869761</v>
      </c>
      <c r="G17" s="2">
        <v>10966166.504869761</v>
      </c>
      <c r="H17" s="2">
        <f t="shared" si="1"/>
        <v>43837564.345186107</v>
      </c>
    </row>
    <row r="18" spans="1:8">
      <c r="A18" s="23"/>
      <c r="B18" s="5" t="s">
        <v>32</v>
      </c>
      <c r="C18" s="2">
        <v>47424.642593870652</v>
      </c>
      <c r="D18" s="2">
        <v>144015.22004119764</v>
      </c>
      <c r="E18" s="2">
        <v>142120.79866944143</v>
      </c>
      <c r="F18" s="2">
        <v>142273.92778161197</v>
      </c>
      <c r="G18" s="2">
        <v>142273.92778161197</v>
      </c>
      <c r="H18" s="2">
        <f t="shared" si="1"/>
        <v>570683.87427386304</v>
      </c>
    </row>
    <row r="19" spans="1:8">
      <c r="A19" s="21" t="s">
        <v>51</v>
      </c>
      <c r="B19" s="5" t="s">
        <v>30</v>
      </c>
      <c r="C19" s="2">
        <v>2111564.3666455937</v>
      </c>
      <c r="D19" s="2">
        <v>6345113.5464236122</v>
      </c>
      <c r="E19" s="2">
        <v>6360511.8621739037</v>
      </c>
      <c r="F19" s="2">
        <v>6334693.0999367815</v>
      </c>
      <c r="G19" s="2">
        <v>6334693.0999367815</v>
      </c>
      <c r="H19" s="2">
        <f t="shared" si="1"/>
        <v>25375011.608471081</v>
      </c>
    </row>
    <row r="20" spans="1:8">
      <c r="A20" s="22"/>
      <c r="B20" s="5" t="s">
        <v>34</v>
      </c>
      <c r="C20" s="2">
        <v>1112787.3577727904</v>
      </c>
      <c r="D20" s="2">
        <v>3339885.035364897</v>
      </c>
      <c r="E20" s="2">
        <v>3350138.5256978166</v>
      </c>
      <c r="F20" s="2">
        <v>3338362.0733183711</v>
      </c>
      <c r="G20" s="2">
        <v>3338362.0733183711</v>
      </c>
      <c r="H20" s="2">
        <f t="shared" si="1"/>
        <v>13366747.707699457</v>
      </c>
    </row>
    <row r="21" spans="1:8">
      <c r="A21" s="23"/>
      <c r="B21" s="5" t="s">
        <v>24</v>
      </c>
      <c r="C21" s="2">
        <v>0</v>
      </c>
      <c r="D21" s="2">
        <v>21537.508525050711</v>
      </c>
      <c r="E21" s="2">
        <v>14514.895758587692</v>
      </c>
      <c r="F21" s="2">
        <v>0</v>
      </c>
      <c r="G21" s="2">
        <v>0</v>
      </c>
      <c r="H21" s="2">
        <f t="shared" si="1"/>
        <v>36052.404283638403</v>
      </c>
    </row>
    <row r="22" spans="1:8">
      <c r="A22" s="5"/>
      <c r="B22" s="7" t="s">
        <v>10</v>
      </c>
      <c r="C22" s="8">
        <f>SUM(C4:C21)</f>
        <v>16163598.265223822</v>
      </c>
      <c r="D22" s="8">
        <f t="shared" ref="D22:H22" si="2">SUM(D4:D21)</f>
        <v>65126634.959445812</v>
      </c>
      <c r="E22" s="8">
        <f t="shared" si="2"/>
        <v>54624816.685912512</v>
      </c>
      <c r="F22" s="8">
        <f t="shared" si="2"/>
        <v>48490794.79567147</v>
      </c>
      <c r="G22" s="8">
        <f t="shared" si="2"/>
        <v>48490794.79567147</v>
      </c>
      <c r="H22" s="8">
        <f t="shared" si="2"/>
        <v>216733041.23670128</v>
      </c>
    </row>
    <row r="24" spans="1:8">
      <c r="C24" s="16"/>
    </row>
  </sheetData>
  <mergeCells count="6">
    <mergeCell ref="A19:A21"/>
    <mergeCell ref="G1:H1"/>
    <mergeCell ref="A2:H2"/>
    <mergeCell ref="A4:A12"/>
    <mergeCell ref="A13:A16"/>
    <mergeCell ref="A17:A18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D30" sqref="D30"/>
    </sheetView>
  </sheetViews>
  <sheetFormatPr defaultRowHeight="15"/>
  <cols>
    <col min="1" max="1" width="9.140625" style="1"/>
    <col min="2" max="2" width="61.140625" style="1" customWidth="1"/>
    <col min="3" max="8" width="16.7109375" style="1" customWidth="1"/>
    <col min="9" max="16384" width="9.140625" style="1"/>
  </cols>
  <sheetData>
    <row r="1" spans="1:8">
      <c r="G1" s="25" t="s">
        <v>50</v>
      </c>
      <c r="H1" s="25"/>
    </row>
    <row r="2" spans="1:8" ht="57.75" customHeight="1">
      <c r="A2" s="24" t="s">
        <v>65</v>
      </c>
      <c r="B2" s="24"/>
      <c r="C2" s="24"/>
      <c r="D2" s="24"/>
      <c r="E2" s="24"/>
      <c r="F2" s="24"/>
      <c r="G2" s="24"/>
      <c r="H2" s="24"/>
    </row>
    <row r="3" spans="1:8" ht="71.25">
      <c r="A3" s="3" t="s">
        <v>0</v>
      </c>
      <c r="B3" s="3" t="s">
        <v>1</v>
      </c>
      <c r="C3" s="4" t="s">
        <v>72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26" t="s">
        <v>7</v>
      </c>
      <c r="B4" s="5" t="s">
        <v>52</v>
      </c>
      <c r="C4" s="2">
        <v>0</v>
      </c>
      <c r="D4" s="2">
        <v>1550216.5069342803</v>
      </c>
      <c r="E4" s="2">
        <v>0</v>
      </c>
      <c r="F4" s="2">
        <v>0</v>
      </c>
      <c r="G4" s="2">
        <v>0</v>
      </c>
      <c r="H4" s="2">
        <f t="shared" ref="H4:H7" si="0">SUM(D4:G4)</f>
        <v>1550216.5069342803</v>
      </c>
    </row>
    <row r="5" spans="1:8">
      <c r="A5" s="27"/>
      <c r="B5" s="5" t="s">
        <v>26</v>
      </c>
      <c r="C5" s="2">
        <v>0</v>
      </c>
      <c r="D5" s="2">
        <v>779153.16899814771</v>
      </c>
      <c r="E5" s="2">
        <v>0</v>
      </c>
      <c r="F5" s="2">
        <v>0</v>
      </c>
      <c r="G5" s="2">
        <v>0</v>
      </c>
      <c r="H5" s="2">
        <f t="shared" si="0"/>
        <v>779153.16899814771</v>
      </c>
    </row>
    <row r="6" spans="1:8">
      <c r="A6" s="27"/>
      <c r="B6" s="5" t="s">
        <v>23</v>
      </c>
      <c r="C6" s="2">
        <v>0</v>
      </c>
      <c r="D6" s="2">
        <v>318596.81639861816</v>
      </c>
      <c r="E6" s="2">
        <v>0</v>
      </c>
      <c r="F6" s="2">
        <v>0</v>
      </c>
      <c r="G6" s="2">
        <v>0</v>
      </c>
      <c r="H6" s="2">
        <f t="shared" si="0"/>
        <v>318596.81639861816</v>
      </c>
    </row>
    <row r="7" spans="1:8">
      <c r="A7" s="27"/>
      <c r="B7" s="5" t="s">
        <v>53</v>
      </c>
      <c r="C7" s="2">
        <v>0</v>
      </c>
      <c r="D7" s="2">
        <v>1387494.5819582152</v>
      </c>
      <c r="E7" s="2">
        <v>0</v>
      </c>
      <c r="F7" s="2">
        <v>0</v>
      </c>
      <c r="G7" s="2">
        <v>0</v>
      </c>
      <c r="H7" s="2">
        <f t="shared" si="0"/>
        <v>1387494.5819582152</v>
      </c>
    </row>
    <row r="8" spans="1:8">
      <c r="A8" s="27"/>
      <c r="B8" s="5" t="s">
        <v>46</v>
      </c>
      <c r="C8" s="2">
        <v>1019263.285719047</v>
      </c>
      <c r="D8" s="2">
        <v>2986029.4021066288</v>
      </c>
      <c r="E8" s="2">
        <v>3015940.1285050563</v>
      </c>
      <c r="F8" s="2">
        <v>3057789.857157141</v>
      </c>
      <c r="G8" s="2">
        <v>3057789.857157141</v>
      </c>
      <c r="H8" s="2">
        <f t="shared" ref="H8:H21" si="1">SUM(D8:G8)</f>
        <v>12117549.244925966</v>
      </c>
    </row>
    <row r="9" spans="1:8">
      <c r="A9" s="27"/>
      <c r="B9" s="5" t="s">
        <v>25</v>
      </c>
      <c r="C9" s="2">
        <v>0</v>
      </c>
      <c r="D9" s="2">
        <v>1036637.478178504</v>
      </c>
      <c r="E9" s="2">
        <v>692441.08335645392</v>
      </c>
      <c r="F9" s="2">
        <v>0</v>
      </c>
      <c r="G9" s="2">
        <v>0</v>
      </c>
      <c r="H9" s="2">
        <f t="shared" si="1"/>
        <v>1729078.561534958</v>
      </c>
    </row>
    <row r="10" spans="1:8">
      <c r="A10" s="27"/>
      <c r="B10" s="5" t="s">
        <v>22</v>
      </c>
      <c r="C10" s="2">
        <v>0</v>
      </c>
      <c r="D10" s="2">
        <v>1320029.5068181821</v>
      </c>
      <c r="E10" s="2">
        <v>880930.45485749084</v>
      </c>
      <c r="F10" s="2">
        <v>0</v>
      </c>
      <c r="G10" s="2">
        <v>0</v>
      </c>
      <c r="H10" s="2">
        <f t="shared" si="1"/>
        <v>2200959.9616756728</v>
      </c>
    </row>
    <row r="11" spans="1:8">
      <c r="A11" s="27"/>
      <c r="B11" s="5" t="s">
        <v>33</v>
      </c>
      <c r="C11" s="2">
        <v>0</v>
      </c>
      <c r="D11" s="2">
        <v>7723515.1232499694</v>
      </c>
      <c r="E11" s="2">
        <v>0</v>
      </c>
      <c r="F11" s="2">
        <v>0</v>
      </c>
      <c r="G11" s="2">
        <v>0</v>
      </c>
      <c r="H11" s="2">
        <f t="shared" si="1"/>
        <v>7723515.1232499694</v>
      </c>
    </row>
    <row r="12" spans="1:8">
      <c r="A12" s="28"/>
      <c r="B12" s="5" t="s">
        <v>35</v>
      </c>
      <c r="C12" s="2">
        <v>1986905.517276685</v>
      </c>
      <c r="D12" s="2">
        <v>6040726.6875544414</v>
      </c>
      <c r="E12" s="2">
        <v>6011972.4725755723</v>
      </c>
      <c r="F12" s="2">
        <v>5960716.5518300543</v>
      </c>
      <c r="G12" s="2">
        <v>5960716.5518300543</v>
      </c>
      <c r="H12" s="2">
        <f t="shared" si="1"/>
        <v>23974132.263790119</v>
      </c>
    </row>
    <row r="13" spans="1:8">
      <c r="A13" s="26" t="s">
        <v>8</v>
      </c>
      <c r="B13" s="5" t="s">
        <v>31</v>
      </c>
      <c r="C13" s="2">
        <v>2560281.0930101979</v>
      </c>
      <c r="D13" s="2">
        <v>7675674.6858007964</v>
      </c>
      <c r="E13" s="2">
        <v>7660646.9530648701</v>
      </c>
      <c r="F13" s="2">
        <v>7680843.2790305931</v>
      </c>
      <c r="G13" s="2">
        <v>7680843.2790305931</v>
      </c>
      <c r="H13" s="2">
        <f t="shared" si="1"/>
        <v>30698008.196926855</v>
      </c>
    </row>
    <row r="14" spans="1:8">
      <c r="A14" s="27"/>
      <c r="B14" s="5" t="s">
        <v>28</v>
      </c>
      <c r="C14" s="2">
        <v>462792.14093005651</v>
      </c>
      <c r="D14" s="2">
        <v>1384802.838331494</v>
      </c>
      <c r="E14" s="2">
        <v>1384643.5818606324</v>
      </c>
      <c r="F14" s="2">
        <v>1388376.4227901697</v>
      </c>
      <c r="G14" s="2">
        <v>1388376.4227901697</v>
      </c>
      <c r="H14" s="2">
        <f t="shared" si="1"/>
        <v>5546199.2657724656</v>
      </c>
    </row>
    <row r="15" spans="1:8" ht="30">
      <c r="A15" s="27"/>
      <c r="B15" s="6" t="s">
        <v>37</v>
      </c>
      <c r="C15" s="2">
        <v>25380198.204662886</v>
      </c>
      <c r="D15" s="2">
        <v>43298469.637941204</v>
      </c>
      <c r="E15" s="2">
        <v>67126593.878912449</v>
      </c>
      <c r="F15" s="2">
        <v>76140594.613988653</v>
      </c>
      <c r="G15" s="2">
        <v>76140594.613988653</v>
      </c>
      <c r="H15" s="2">
        <f>SUM(D15:G15)</f>
        <v>262706252.74483097</v>
      </c>
    </row>
    <row r="16" spans="1:8">
      <c r="A16" s="28"/>
      <c r="B16" s="5" t="s">
        <v>45</v>
      </c>
      <c r="C16" s="2">
        <v>0</v>
      </c>
      <c r="D16" s="2">
        <v>26169.170844558696</v>
      </c>
      <c r="E16" s="2">
        <v>17592.362933829514</v>
      </c>
      <c r="F16" s="2">
        <v>0</v>
      </c>
      <c r="G16" s="2">
        <v>0</v>
      </c>
      <c r="H16" s="2">
        <f t="shared" si="1"/>
        <v>43761.533778388213</v>
      </c>
    </row>
    <row r="17" spans="1:8" ht="30">
      <c r="A17" s="21" t="s">
        <v>9</v>
      </c>
      <c r="B17" s="6" t="s">
        <v>36</v>
      </c>
      <c r="C17" s="2">
        <v>2550414.4706275836</v>
      </c>
      <c r="D17" s="2">
        <v>7659418.7604291262</v>
      </c>
      <c r="E17" s="2">
        <v>7624158.8568426855</v>
      </c>
      <c r="F17" s="2">
        <v>7651243.4118827516</v>
      </c>
      <c r="G17" s="2">
        <v>7651243.4118827516</v>
      </c>
      <c r="H17" s="2">
        <f t="shared" si="1"/>
        <v>30586064.441037312</v>
      </c>
    </row>
    <row r="18" spans="1:8">
      <c r="A18" s="23"/>
      <c r="B18" s="5" t="s">
        <v>32</v>
      </c>
      <c r="C18" s="2">
        <v>2050679.6123617177</v>
      </c>
      <c r="D18" s="2">
        <v>6227333.7120824223</v>
      </c>
      <c r="E18" s="2">
        <v>6145417.4113619002</v>
      </c>
      <c r="F18" s="2">
        <v>6152038.837085153</v>
      </c>
      <c r="G18" s="2">
        <v>6152038.837085153</v>
      </c>
      <c r="H18" s="2">
        <f t="shared" si="1"/>
        <v>24676828.79761463</v>
      </c>
    </row>
    <row r="19" spans="1:8">
      <c r="A19" s="21" t="s">
        <v>51</v>
      </c>
      <c r="B19" s="5" t="s">
        <v>30</v>
      </c>
      <c r="C19" s="2">
        <v>54057.924353126436</v>
      </c>
      <c r="D19" s="2">
        <v>162440.54575019045</v>
      </c>
      <c r="E19" s="2">
        <v>162834.75631802512</v>
      </c>
      <c r="F19" s="2">
        <v>162173.77305937934</v>
      </c>
      <c r="G19" s="2">
        <v>162173.77305937934</v>
      </c>
      <c r="H19" s="2">
        <f t="shared" si="1"/>
        <v>649622.84818697418</v>
      </c>
    </row>
    <row r="20" spans="1:8">
      <c r="A20" s="22"/>
      <c r="B20" s="5" t="s">
        <v>34</v>
      </c>
      <c r="C20" s="2">
        <v>114572.83835246404</v>
      </c>
      <c r="D20" s="2">
        <v>343875.31957458472</v>
      </c>
      <c r="E20" s="2">
        <v>344931.0212612155</v>
      </c>
      <c r="F20" s="2">
        <v>343718.51505739213</v>
      </c>
      <c r="G20" s="2">
        <v>343718.51505739213</v>
      </c>
      <c r="H20" s="2">
        <f t="shared" si="1"/>
        <v>1376243.3709505845</v>
      </c>
    </row>
    <row r="21" spans="1:8">
      <c r="A21" s="23"/>
      <c r="B21" s="5" t="s">
        <v>24</v>
      </c>
      <c r="C21" s="2">
        <v>0</v>
      </c>
      <c r="D21" s="2">
        <v>1981450.7843046654</v>
      </c>
      <c r="E21" s="2">
        <v>1335370.4097900677</v>
      </c>
      <c r="F21" s="2">
        <v>0</v>
      </c>
      <c r="G21" s="2">
        <v>0</v>
      </c>
      <c r="H21" s="2">
        <f t="shared" si="1"/>
        <v>3316821.1940947333</v>
      </c>
    </row>
    <row r="22" spans="1:8">
      <c r="A22" s="5"/>
      <c r="B22" s="7" t="s">
        <v>10</v>
      </c>
      <c r="C22" s="8">
        <f>SUM(C4:C21)</f>
        <v>36179165.087293766</v>
      </c>
      <c r="D22" s="8">
        <f t="shared" ref="D22:H22" si="2">SUM(D4:D21)</f>
        <v>91902034.727256015</v>
      </c>
      <c r="E22" s="8">
        <f t="shared" si="2"/>
        <v>102403473.37164024</v>
      </c>
      <c r="F22" s="8">
        <f t="shared" si="2"/>
        <v>108537495.26188129</v>
      </c>
      <c r="G22" s="8">
        <f t="shared" si="2"/>
        <v>108537495.26188129</v>
      </c>
      <c r="H22" s="8">
        <f t="shared" si="2"/>
        <v>411380498.62265879</v>
      </c>
    </row>
  </sheetData>
  <mergeCells count="6">
    <mergeCell ref="A19:A21"/>
    <mergeCell ref="G1:H1"/>
    <mergeCell ref="A2:H2"/>
    <mergeCell ref="A4:A12"/>
    <mergeCell ref="A13:A16"/>
    <mergeCell ref="A17:A18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opLeftCell="A7" zoomScale="90" zoomScaleNormal="90" workbookViewId="0">
      <selection activeCell="D11" sqref="D11"/>
    </sheetView>
  </sheetViews>
  <sheetFormatPr defaultRowHeight="15"/>
  <cols>
    <col min="1" max="1" width="66.42578125" customWidth="1"/>
    <col min="2" max="20" width="20.7109375" customWidth="1"/>
  </cols>
  <sheetData>
    <row r="1" spans="1:8">
      <c r="G1" s="25" t="s">
        <v>57</v>
      </c>
      <c r="H1" s="25"/>
    </row>
    <row r="2" spans="1:8" ht="42.75" customHeight="1">
      <c r="A2" s="29" t="s">
        <v>66</v>
      </c>
      <c r="B2" s="29"/>
      <c r="C2" s="29"/>
      <c r="D2" s="29"/>
      <c r="E2" s="29"/>
      <c r="F2" s="29"/>
      <c r="G2" s="29"/>
      <c r="H2" s="29"/>
    </row>
    <row r="3" spans="1:8" ht="128.25">
      <c r="A3" s="19" t="s">
        <v>11</v>
      </c>
      <c r="B3" s="19" t="s">
        <v>75</v>
      </c>
      <c r="C3" s="19" t="s">
        <v>73</v>
      </c>
      <c r="D3" s="20" t="s">
        <v>12</v>
      </c>
      <c r="E3" s="20" t="s">
        <v>54</v>
      </c>
      <c r="F3" s="20" t="s">
        <v>13</v>
      </c>
      <c r="G3" s="20" t="s">
        <v>14</v>
      </c>
      <c r="H3" s="20" t="s">
        <v>15</v>
      </c>
    </row>
    <row r="4" spans="1:8" ht="31.5">
      <c r="A4" s="15" t="s">
        <v>47</v>
      </c>
      <c r="B4" s="2">
        <f>'МАКС-М_п-ка 2020'!B4+'СОГАЗ_п-ка 2020'!B4</f>
        <v>12239033.851692777</v>
      </c>
      <c r="C4" s="2">
        <f>'МАКС-М_п-ка 2020'!C4+'СОГАЗ_п-ка 2020'!C4</f>
        <v>25953350.48433762</v>
      </c>
      <c r="D4" s="2">
        <f>'МАКС-М_п-ка 2020'!D4+'СОГАЗ_п-ка 2020'!D4</f>
        <v>36397307.269336224</v>
      </c>
      <c r="E4" s="2">
        <f>'МАКС-М_п-ка 2020'!E4+'СОГАЗ_п-ка 2020'!E4</f>
        <v>77733973.316798776</v>
      </c>
      <c r="F4" s="2">
        <f>'МАКС-М_п-ка 2020'!F4+'СОГАЗ_п-ка 2020'!F4</f>
        <v>36717101.555078328</v>
      </c>
      <c r="G4" s="2">
        <f>'МАКС-М_п-ка 2020'!G4+'СОГАЗ_п-ка 2020'!G4</f>
        <v>36717101.555078328</v>
      </c>
      <c r="H4" s="2">
        <f>'МАКС-М_п-ка 2020'!H4+'СОГАЗ_п-ка 2020'!H4</f>
        <v>187565483.69629163</v>
      </c>
    </row>
    <row r="5" spans="1:8" ht="15.75">
      <c r="A5" s="14" t="s">
        <v>41</v>
      </c>
      <c r="B5" s="2">
        <f>'МАКС-М_п-ка 2020'!B5+'СОГАЗ_п-ка 2020'!B5</f>
        <v>5289892.6692238711</v>
      </c>
      <c r="C5" s="2">
        <f>'МАКС-М_п-ка 2020'!C5+'СОГАЗ_п-ка 2020'!C5</f>
        <v>11217424.523252446</v>
      </c>
      <c r="D5" s="2">
        <f>'МАКС-М_п-ка 2020'!D5+'СОГАЗ_п-ка 2020'!D5</f>
        <v>15889018.84344786</v>
      </c>
      <c r="E5" s="2">
        <f>'МАКС-М_п-ка 2020'!E5+'СОГАЗ_п-ка 2020'!E5</f>
        <v>33659702.265380457</v>
      </c>
      <c r="F5" s="2">
        <f>'МАКС-М_п-ка 2020'!F5+'СОГАЗ_п-ка 2020'!F5</f>
        <v>15869678.007671611</v>
      </c>
      <c r="G5" s="2">
        <f>'МАКС-М_п-ка 2020'!G5+'СОГАЗ_п-ка 2020'!G5</f>
        <v>15869678.007671611</v>
      </c>
      <c r="H5" s="2">
        <f>'МАКС-М_п-ка 2020'!H5+'СОГАЗ_п-ка 2020'!H5</f>
        <v>81288077.124171555</v>
      </c>
    </row>
    <row r="6" spans="1:8" ht="15.75">
      <c r="A6" s="14" t="s">
        <v>38</v>
      </c>
      <c r="B6" s="2">
        <f>'МАКС-М_п-ка 2020'!B6+'СОГАЗ_п-ка 2020'!B6</f>
        <v>170788.8451498792</v>
      </c>
      <c r="C6" s="2">
        <f>'МАКС-М_п-ка 2020'!C6+'СОГАЗ_п-ка 2020'!C6</f>
        <v>362164.43313268694</v>
      </c>
      <c r="D6" s="2">
        <f>'МАКС-М_п-ка 2020'!D6+'СОГАЗ_п-ка 2020'!D6</f>
        <v>521851.9838261588</v>
      </c>
      <c r="E6" s="2">
        <f>'МАКС-М_п-ка 2020'!E6+'СОГАЗ_п-ка 2020'!E6</f>
        <v>1090105.0297105792</v>
      </c>
      <c r="F6" s="2">
        <f>'МАКС-М_п-ка 2020'!F6+'СОГАЗ_п-ка 2020'!F6</f>
        <v>512366.53544963757</v>
      </c>
      <c r="G6" s="2">
        <f>'МАКС-М_п-ка 2020'!G6+'СОГАЗ_п-ка 2020'!G6</f>
        <v>512366.53544963757</v>
      </c>
      <c r="H6" s="2">
        <f>'МАКС-М_п-ка 2020'!H6+'СОГАЗ_п-ка 2020'!H6</f>
        <v>2636690.0844360129</v>
      </c>
    </row>
    <row r="7" spans="1:8" ht="15.75">
      <c r="A7" s="14" t="s">
        <v>39</v>
      </c>
      <c r="B7" s="2">
        <f>'МАКС-М_п-ка 2020'!B7+'СОГАЗ_п-ка 2020'!B7</f>
        <v>176214.12596453051</v>
      </c>
      <c r="C7" s="2">
        <f>'МАКС-М_п-ка 2020'!C7+'СОГАЗ_п-ка 2020'!C7</f>
        <v>373668.95351924689</v>
      </c>
      <c r="D7" s="2">
        <f>'МАКС-М_п-ка 2020'!D7+'СОГАЗ_п-ка 2020'!D7</f>
        <v>518615.60807031929</v>
      </c>
      <c r="E7" s="2">
        <f>'МАКС-М_п-ка 2020'!E7+'СОГАЗ_п-ка 2020'!E7</f>
        <v>1120516.3352613267</v>
      </c>
      <c r="F7" s="2">
        <f>'МАКС-М_п-ка 2020'!F7+'СОГАЗ_п-ка 2020'!F7</f>
        <v>528642.37789359153</v>
      </c>
      <c r="G7" s="2">
        <f>'МАКС-М_п-ка 2020'!G7+'СОГАЗ_п-ка 2020'!G7</f>
        <v>528642.37789359153</v>
      </c>
      <c r="H7" s="2">
        <f>'МАКС-М_п-ка 2020'!H7+'СОГАЗ_п-ка 2020'!H7</f>
        <v>2696416.6991188289</v>
      </c>
    </row>
    <row r="8" spans="1:8" ht="15.75">
      <c r="A8" s="14" t="s">
        <v>22</v>
      </c>
      <c r="B8" s="2">
        <f>'МАКС-М_п-ка 2020'!B8+'СОГАЗ_п-ка 2020'!B8</f>
        <v>4014158.823176458</v>
      </c>
      <c r="C8" s="2">
        <f>'МАКС-М_п-ка 2020'!C8+'СОГАЗ_п-ка 2020'!C8</f>
        <v>8512180.9531792104</v>
      </c>
      <c r="D8" s="2">
        <f>'МАКС-М_п-ка 2020'!D8+'СОГАЗ_п-ка 2020'!D8</f>
        <v>12011987.218576966</v>
      </c>
      <c r="E8" s="2">
        <f>'МАКС-М_п-ка 2020'!E8+'СОГАЗ_п-ка 2020'!E8</f>
        <v>25504704.555906527</v>
      </c>
      <c r="F8" s="2">
        <f>'МАКС-М_п-ка 2020'!F8+'СОГАЗ_п-ка 2020'!F8</f>
        <v>12042476.469529374</v>
      </c>
      <c r="G8" s="2">
        <f>'МАКС-М_п-ка 2020'!G8+'СОГАЗ_п-ка 2020'!G8</f>
        <v>12042476.469529374</v>
      </c>
      <c r="H8" s="2">
        <f>'МАКС-М_п-ка 2020'!H8+'СОГАЗ_п-ка 2020'!H8</f>
        <v>61601644.713542238</v>
      </c>
    </row>
    <row r="9" spans="1:8" ht="15.75">
      <c r="A9" s="11" t="s">
        <v>23</v>
      </c>
      <c r="B9" s="2">
        <f>'МАКС-М_п-ка 2020'!B9+'СОГАЗ_п-ка 2020'!B9</f>
        <v>2138990.6879785098</v>
      </c>
      <c r="C9" s="2">
        <f>'МАКС-М_п-ка 2020'!C9+'СОГАЗ_п-ка 2020'!C9</f>
        <v>4535813.502972099</v>
      </c>
      <c r="D9" s="2">
        <f>'МАКС-М_п-ка 2020'!D9+'СОГАЗ_п-ка 2020'!D9</f>
        <v>6441328.989240421</v>
      </c>
      <c r="E9" s="2">
        <f>'МАКС-М_п-ка 2020'!E9+'СОГАЗ_п-ка 2020'!E9</f>
        <v>13631365.680573862</v>
      </c>
      <c r="F9" s="2">
        <f>'МАКС-М_п-ка 2020'!F9+'СОГАЗ_п-ка 2020'!F9</f>
        <v>6416972.0639355304</v>
      </c>
      <c r="G9" s="2">
        <f>'МАКС-М_п-ка 2020'!G9+'СОГАЗ_п-ка 2020'!G9</f>
        <v>6416972.0639355304</v>
      </c>
      <c r="H9" s="2">
        <f>'МАКС-М_п-ка 2020'!H9+'СОГАЗ_п-ка 2020'!H9</f>
        <v>32906638.79768534</v>
      </c>
    </row>
    <row r="10" spans="1:8" ht="15.75">
      <c r="A10" s="13" t="s">
        <v>45</v>
      </c>
      <c r="B10" s="2">
        <f>'МАКС-М_п-ка 2020'!B10+'СОГАЗ_п-ка 2020'!B10</f>
        <v>1171511.0412748044</v>
      </c>
      <c r="C10" s="2">
        <f>'МАКС-М_п-ка 2020'!C10+'СОГАЗ_п-ка 2020'!C10</f>
        <v>2484235.0318584219</v>
      </c>
      <c r="D10" s="2">
        <f>'МАКС-М_п-ка 2020'!D10+'СОГАЗ_п-ка 2020'!D10</f>
        <v>3527750.7127139759</v>
      </c>
      <c r="E10" s="2">
        <f>'МАКС-М_п-ка 2020'!E10+'СОГАЗ_п-ка 2020'!E10</f>
        <v>7459338.4390100557</v>
      </c>
      <c r="F10" s="2">
        <f>'МАКС-М_п-ка 2020'!F10+'СОГАЗ_п-ка 2020'!F10</f>
        <v>3514533.1238244139</v>
      </c>
      <c r="G10" s="2">
        <f>'МАКС-М_п-ка 2020'!G10+'СОГАЗ_п-ка 2020'!G10</f>
        <v>3514533.1238244139</v>
      </c>
      <c r="H10" s="2">
        <f>'МАКС-М_п-ка 2020'!H10+'СОГАЗ_п-ка 2020'!H10</f>
        <v>18016155.399372861</v>
      </c>
    </row>
    <row r="11" spans="1:8" ht="15.75">
      <c r="A11" s="11" t="s">
        <v>24</v>
      </c>
      <c r="B11" s="2">
        <f>'МАКС-М_п-ка 2020'!B11+'СОГАЗ_п-ка 2020'!B11</f>
        <v>1421171.3107186877</v>
      </c>
      <c r="C11" s="2">
        <f>'МАКС-М_п-ка 2020'!C11+'СОГАЗ_п-ка 2020'!C11</f>
        <v>3013649.4083040836</v>
      </c>
      <c r="D11" s="2">
        <f>'МАКС-М_п-ка 2020'!D11+'СОГАЗ_п-ка 2020'!D11</f>
        <v>4253241.1006125743</v>
      </c>
      <c r="E11" s="2">
        <f>'МАКС-М_п-ка 2020'!E11+'СОГАЗ_п-ка 2020'!E11</f>
        <v>9037035.7083393503</v>
      </c>
      <c r="F11" s="2">
        <f>'МАКС-М_п-ка 2020'!F11+'СОГАЗ_п-ка 2020'!F11</f>
        <v>4263513.9321560645</v>
      </c>
      <c r="G11" s="2">
        <f>'МАКС-М_п-ка 2020'!G11+'СОГАЗ_п-ка 2020'!G11</f>
        <v>4263513.9321560645</v>
      </c>
      <c r="H11" s="2">
        <f>'МАКС-М_п-ка 2020'!H11+'СОГАЗ_п-ка 2020'!H11</f>
        <v>21817304.673264049</v>
      </c>
    </row>
    <row r="12" spans="1:8" ht="15.75">
      <c r="A12" s="12" t="s">
        <v>25</v>
      </c>
      <c r="B12" s="2">
        <f>'МАКС-М_п-ка 2020'!B12+'СОГАЗ_п-ка 2020'!B12</f>
        <v>6626591.1814118708</v>
      </c>
      <c r="C12" s="2">
        <f>'МАКС-М_п-ка 2020'!C12+'СОГАЗ_п-ка 2020'!C12</f>
        <v>14051946.054860886</v>
      </c>
      <c r="D12" s="2">
        <f>'МАКС-М_п-ка 2020'!D12+'СОГАЗ_п-ка 2020'!D12</f>
        <v>19829887.247025061</v>
      </c>
      <c r="E12" s="2">
        <f>'МАКС-М_п-ка 2020'!E12+'СОГАЗ_п-ка 2020'!E12</f>
        <v>42131005.033670589</v>
      </c>
      <c r="F12" s="2">
        <f>'МАКС-М_п-ка 2020'!F12+'СОГАЗ_п-ка 2020'!F12</f>
        <v>19879773.544235613</v>
      </c>
      <c r="G12" s="2">
        <f>'МАКС-М_п-ка 2020'!G12+'СОГАЗ_п-ка 2020'!G12</f>
        <v>19879773.544235613</v>
      </c>
      <c r="H12" s="2">
        <f>'МАКС-М_п-ка 2020'!H12+'СОГАЗ_п-ка 2020'!H12</f>
        <v>101720439.36916687</v>
      </c>
    </row>
    <row r="13" spans="1:8" ht="15.75">
      <c r="A13" s="12" t="s">
        <v>42</v>
      </c>
      <c r="B13" s="2">
        <f>'МАКС-М_п-ка 2020'!B13+'СОГАЗ_п-ка 2020'!B13</f>
        <v>17229409.171044938</v>
      </c>
      <c r="C13" s="2">
        <f>'МАКС-М_п-ка 2020'!C13+'СОГАЗ_п-ка 2020'!C13</f>
        <v>36535636.740014695</v>
      </c>
      <c r="D13" s="2">
        <f>'МАКС-М_п-ка 2020'!D13+'СОГАЗ_п-ка 2020'!D13</f>
        <v>51459889.431412667</v>
      </c>
      <c r="E13" s="2">
        <f>'МАКС-М_п-ка 2020'!E13+'СОГАЗ_п-ка 2020'!E13</f>
        <v>109672969.55923182</v>
      </c>
      <c r="F13" s="2">
        <f>'МАКС-М_п-ка 2020'!F13+'СОГАЗ_п-ка 2020'!F13</f>
        <v>51688227.513134815</v>
      </c>
      <c r="G13" s="2">
        <f>'МАКС-М_п-ка 2020'!G13+'СОГАЗ_п-ка 2020'!G13</f>
        <v>51688227.513134815</v>
      </c>
      <c r="H13" s="2">
        <f>'МАКС-М_п-ка 2020'!H13+'СОГАЗ_п-ка 2020'!H13</f>
        <v>264509314.0169141</v>
      </c>
    </row>
    <row r="14" spans="1:8" ht="15.75">
      <c r="A14" s="13" t="s">
        <v>26</v>
      </c>
      <c r="B14" s="2">
        <f>'МАКС-М_п-ка 2020'!B14+'СОГАЗ_п-ка 2020'!B14</f>
        <v>6369174.6627006577</v>
      </c>
      <c r="C14" s="2">
        <f>'МАКС-М_п-ка 2020'!C14+'СОГАЗ_п-ка 2020'!C14</f>
        <v>13506084.248159034</v>
      </c>
      <c r="D14" s="2">
        <f>'МАКС-М_п-ка 2020'!D14+'СОГАЗ_п-ка 2020'!D14</f>
        <v>19078989.965475578</v>
      </c>
      <c r="E14" s="2">
        <f>'МАКС-М_п-ка 2020'!E14+'СОГАЗ_п-ка 2020'!E14</f>
        <v>40487939.047898114</v>
      </c>
      <c r="F14" s="2">
        <f>'МАКС-М_п-ка 2020'!F14+'СОГАЗ_п-ка 2020'!F14</f>
        <v>19107523.988101974</v>
      </c>
      <c r="G14" s="2">
        <f>'МАКС-М_п-ка 2020'!G14+'СОГАЗ_п-ка 2020'!G14</f>
        <v>19107523.988101974</v>
      </c>
      <c r="H14" s="2">
        <f>'МАКС-М_п-ка 2020'!H14+'СОГАЗ_п-ка 2020'!H14</f>
        <v>97781976.989577651</v>
      </c>
    </row>
    <row r="15" spans="1:8" ht="15.75">
      <c r="A15" s="13" t="s">
        <v>27</v>
      </c>
      <c r="B15" s="2">
        <f>'МАКС-М_п-ка 2020'!B15+'СОГАЗ_п-ка 2020'!B15</f>
        <v>395491.04719193158</v>
      </c>
      <c r="C15" s="2">
        <f>'МАКС-М_п-ка 2020'!C15+'СОГАЗ_п-ка 2020'!C15</f>
        <v>838654.25045541942</v>
      </c>
      <c r="D15" s="2">
        <f>'МАКС-М_п-ка 2020'!D15+'СОГАЗ_п-ка 2020'!D15</f>
        <v>1191471.3297352926</v>
      </c>
      <c r="E15" s="2">
        <f>'МАКС-М_п-ка 2020'!E15+'СОГАЗ_п-ка 2020'!E15</f>
        <v>2520039.3908544276</v>
      </c>
      <c r="F15" s="2">
        <f>'МАКС-М_п-ка 2020'!F15+'СОГАЗ_п-ка 2020'!F15</f>
        <v>1186473.1415757947</v>
      </c>
      <c r="G15" s="2">
        <f>'МАКС-М_п-ка 2020'!G15+'СОГАЗ_п-ка 2020'!G15</f>
        <v>1186473.1415757947</v>
      </c>
      <c r="H15" s="2">
        <f>'МАКС-М_п-ка 2020'!H15+'СОГАЗ_п-ка 2020'!H15</f>
        <v>6084457.003741309</v>
      </c>
    </row>
    <row r="16" spans="1:8" ht="15.75">
      <c r="A16" s="11" t="s">
        <v>40</v>
      </c>
      <c r="B16" s="2">
        <f>'МАКС-М_п-ка 2020'!B16+'СОГАЗ_п-ка 2020'!B16</f>
        <v>574713.36001928221</v>
      </c>
      <c r="C16" s="2">
        <f>'МАКС-М_п-ка 2020'!C16+'СОГАЗ_п-ка 2020'!C16</f>
        <v>1218702.1819985202</v>
      </c>
      <c r="D16" s="2">
        <f>'МАКС-М_п-ка 2020'!D16+'СОГАЗ_п-ка 2020'!D16</f>
        <v>1750813.1332178679</v>
      </c>
      <c r="E16" s="2">
        <f>'МАКС-М_п-ка 2020'!E16+'СОГАЗ_п-ка 2020'!E16</f>
        <v>3668075.2983284984</v>
      </c>
      <c r="F16" s="2">
        <f>'МАКС-М_п-ка 2020'!F16+'СОГАЗ_п-ка 2020'!F16</f>
        <v>1724140.0800578466</v>
      </c>
      <c r="G16" s="2">
        <f>'МАКС-М_п-ка 2020'!G16+'СОГАЗ_п-ка 2020'!G16</f>
        <v>1724140.0800578466</v>
      </c>
      <c r="H16" s="2">
        <f>'МАКС-М_п-ка 2020'!H16+'СОГАЗ_п-ка 2020'!H16</f>
        <v>8867168.5916620586</v>
      </c>
    </row>
    <row r="17" spans="1:8" ht="15.75">
      <c r="A17" s="13" t="s">
        <v>28</v>
      </c>
      <c r="B17" s="2">
        <f>'МАКС-М_п-ка 2020'!B17+'СОГАЗ_п-ка 2020'!B17</f>
        <v>963460.83405344689</v>
      </c>
      <c r="C17" s="2">
        <f>'МАКС-М_п-ка 2020'!C17+'СОГАЗ_п-ка 2020'!C17</f>
        <v>2043056.4215379565</v>
      </c>
      <c r="D17" s="2">
        <f>'МАКС-М_п-ка 2020'!D17+'СОГАЗ_п-ка 2020'!D17</f>
        <v>2899735.8877644148</v>
      </c>
      <c r="E17" s="2">
        <f>'МАКС-М_п-ка 2020'!E17+'СОГАЗ_п-ка 2020'!E17</f>
        <v>6136515.2374945441</v>
      </c>
      <c r="F17" s="2">
        <f>'МАКС-М_п-ка 2020'!F17+'СОГАЗ_п-ка 2020'!F17</f>
        <v>2890382.5021603405</v>
      </c>
      <c r="G17" s="2">
        <f>'МАКС-М_п-ка 2020'!G17+'СОГАЗ_п-ка 2020'!G17</f>
        <v>2890382.5021603405</v>
      </c>
      <c r="H17" s="2">
        <f>'МАКС-М_п-ка 2020'!H17+'СОГАЗ_п-ка 2020'!H17</f>
        <v>14817016.129579641</v>
      </c>
    </row>
    <row r="18" spans="1:8" ht="15.75">
      <c r="A18" s="11" t="s">
        <v>29</v>
      </c>
      <c r="B18" s="2">
        <f>'МАКС-М_п-ка 2020'!B18+'СОГАЗ_п-ка 2020'!B18</f>
        <v>549374.30614417978</v>
      </c>
      <c r="C18" s="2">
        <f>'МАКС-М_п-ка 2020'!C18+'СОГАЗ_п-ка 2020'!C18</f>
        <v>1164969.72614204</v>
      </c>
      <c r="D18" s="2">
        <f>'МАКС-М_п-ка 2020'!D18+'СОГАЗ_п-ка 2020'!D18</f>
        <v>1678072.6661031442</v>
      </c>
      <c r="E18" s="2">
        <f>'МАКС-М_п-ка 2020'!E18+'СОГАЗ_п-ка 2020'!E18</f>
        <v>3505847.8803569614</v>
      </c>
      <c r="F18" s="2">
        <f>'МАКС-М_п-ка 2020'!F18+'СОГАЗ_п-ка 2020'!F18</f>
        <v>1648122.9184325393</v>
      </c>
      <c r="G18" s="2">
        <f>'МАКС-М_п-ка 2020'!G18+'СОГАЗ_п-ка 2020'!G18</f>
        <v>1648122.9184325393</v>
      </c>
      <c r="H18" s="2">
        <f>'МАКС-М_п-ка 2020'!H18+'СОГАЗ_п-ка 2020'!H18</f>
        <v>8480166.3833251856</v>
      </c>
    </row>
    <row r="19" spans="1:8" ht="31.5">
      <c r="A19" s="13" t="s">
        <v>43</v>
      </c>
      <c r="B19" s="2">
        <f>'МАКС-М_п-ка 2020'!B19+'СОГАЗ_п-ка 2020'!B19</f>
        <v>10109015.360360352</v>
      </c>
      <c r="C19" s="2">
        <f>'МАКС-М_п-ка 2020'!C19+'СОГАЗ_п-ка 2020'!C19</f>
        <v>21436562.875647042</v>
      </c>
      <c r="D19" s="2">
        <f>'МАКС-М_п-ка 2020'!D19+'СОГАЗ_п-ка 2020'!D19</f>
        <v>30270203.433020528</v>
      </c>
      <c r="E19" s="2">
        <f>'МАКС-М_п-ка 2020'!E19+'СОГАЗ_п-ка 2020'!E19</f>
        <v>64282568.323849738</v>
      </c>
      <c r="F19" s="2">
        <f>'МАКС-М_п-ка 2020'!F19+'СОГАЗ_п-ка 2020'!F19</f>
        <v>30327046.081081055</v>
      </c>
      <c r="G19" s="2">
        <f>'МАКС-М_п-ка 2020'!G19+'СОГАЗ_п-ка 2020'!G19</f>
        <v>30327046.081081055</v>
      </c>
      <c r="H19" s="2">
        <f>'МАКС-М_п-ка 2020'!H19+'СОГАЗ_п-ка 2020'!H19</f>
        <v>155206863.91903237</v>
      </c>
    </row>
    <row r="20" spans="1:8" ht="15.75">
      <c r="A20" s="12" t="s">
        <v>44</v>
      </c>
      <c r="B20" s="2">
        <f>'МАКС-М_п-ка 2020'!B20+'СОГАЗ_п-ка 2020'!B20</f>
        <v>8263201.2400353476</v>
      </c>
      <c r="C20" s="2">
        <f>'МАКС-М_п-ка 2020'!C20+'СОГАЗ_п-ка 2020'!C20</f>
        <v>17522441.763292372</v>
      </c>
      <c r="D20" s="2">
        <f>'МАКС-М_п-ка 2020'!D20+'СОГАЗ_п-ка 2020'!D20</f>
        <v>24528886.115075067</v>
      </c>
      <c r="E20" s="2">
        <f>'МАКС-М_п-ка 2020'!E20+'СОГАЗ_п-ка 2020'!E20</f>
        <v>52495384.823768198</v>
      </c>
      <c r="F20" s="2">
        <f>'МАКС-М_п-ка 2020'!F20+'СОГАЗ_п-ка 2020'!F20</f>
        <v>24789603.720106047</v>
      </c>
      <c r="G20" s="2">
        <f>'МАКС-М_п-ка 2020'!G20+'СОГАЗ_п-ка 2020'!G20</f>
        <v>24789603.720106047</v>
      </c>
      <c r="H20" s="2">
        <f>'МАКС-М_п-ка 2020'!H20+'СОГАЗ_п-ка 2020'!H20</f>
        <v>126603478.37905535</v>
      </c>
    </row>
    <row r="21" spans="1:8" ht="31.5">
      <c r="A21" s="12" t="s">
        <v>30</v>
      </c>
      <c r="B21" s="2">
        <f>'МАКС-М_п-ка 2020'!B21+'СОГАЗ_п-ка 2020'!B21</f>
        <v>4189638.8739706539</v>
      </c>
      <c r="C21" s="2">
        <f>'МАКС-М_п-ка 2020'!C21+'СОГАЗ_п-ка 2020'!C21</f>
        <v>8884293.2715581059</v>
      </c>
      <c r="D21" s="2">
        <f>'МАКС-М_п-ка 2020'!D21+'СОГАЗ_п-ка 2020'!D21</f>
        <v>12647586.687096503</v>
      </c>
      <c r="E21" s="2">
        <f>'МАКС-М_п-ка 2020'!E21+'СОГАЗ_п-ка 2020'!E21</f>
        <v>26689417.178794928</v>
      </c>
      <c r="F21" s="2">
        <f>'МАКС-М_п-ка 2020'!F21+'СОГАЗ_п-ка 2020'!F21</f>
        <v>12568916.621911962</v>
      </c>
      <c r="G21" s="2">
        <f>'МАКС-М_п-ка 2020'!G21+'СОГАЗ_п-ка 2020'!G21</f>
        <v>12568916.621911962</v>
      </c>
      <c r="H21" s="2">
        <f>'МАКС-М_п-ка 2020'!H21+'СОГАЗ_п-ка 2020'!H21</f>
        <v>64474837.10971535</v>
      </c>
    </row>
    <row r="22" spans="1:8" ht="15.75">
      <c r="A22" s="12" t="s">
        <v>31</v>
      </c>
      <c r="B22" s="2">
        <f>'МАКС-М_п-ка 2020'!B22+'СОГАЗ_п-ка 2020'!B22</f>
        <v>5249473.9337019324</v>
      </c>
      <c r="C22" s="2">
        <f>'МАКС-М_п-ка 2020'!C22+'СОГАЗ_п-ка 2020'!C22</f>
        <v>11131715.012040535</v>
      </c>
      <c r="D22" s="2">
        <f>'МАКС-М_п-ка 2020'!D22+'СОГАЗ_п-ка 2020'!D22</f>
        <v>15829134.364370851</v>
      </c>
      <c r="E22" s="2">
        <f>'МАКС-М_п-ка 2020'!E22+'СОГАЗ_п-ка 2020'!E22</f>
        <v>33438158.844640136</v>
      </c>
      <c r="F22" s="2">
        <f>'МАКС-М_п-ка 2020'!F22+'СОГАЗ_п-ка 2020'!F22</f>
        <v>15748421.801105797</v>
      </c>
      <c r="G22" s="2">
        <f>'МАКС-М_п-ка 2020'!G22+'СОГАЗ_п-ка 2020'!G22</f>
        <v>15748421.801105797</v>
      </c>
      <c r="H22" s="2">
        <f>'МАКС-М_п-ка 2020'!H22+'СОГАЗ_п-ка 2020'!H22</f>
        <v>80764136.811222583</v>
      </c>
    </row>
    <row r="23" spans="1:8" ht="31.5">
      <c r="A23" s="12" t="s">
        <v>32</v>
      </c>
      <c r="B23" s="2">
        <f>'МАКС-М_п-ка 2020'!B23+'СОГАЗ_п-ка 2020'!B23</f>
        <v>4380325.8739511063</v>
      </c>
      <c r="C23" s="2">
        <f>'МАКС-М_п-ка 2020'!C23+'СОГАЗ_п-ка 2020'!C23</f>
        <v>9288652.5210927464</v>
      </c>
      <c r="D23" s="2">
        <f>'МАКС-М_п-ка 2020'!D23+'СОГАЗ_п-ка 2020'!D23</f>
        <v>13168029.874444135</v>
      </c>
      <c r="E23" s="2">
        <f>'МАКС-М_п-ка 2020'!E23+'СОГАЗ_п-ка 2020'!E23</f>
        <v>27888582.279913552</v>
      </c>
      <c r="F23" s="2">
        <f>'МАКС-М_п-ка 2020'!F23+'СОГАЗ_п-ка 2020'!F23</f>
        <v>13140977.621853316</v>
      </c>
      <c r="G23" s="2">
        <f>'МАКС-М_п-ка 2020'!G23+'СОГАЗ_п-ка 2020'!G23</f>
        <v>13140977.621853316</v>
      </c>
      <c r="H23" s="2">
        <f>'МАКС-М_п-ка 2020'!H23+'СОГАЗ_п-ка 2020'!H23</f>
        <v>67338567.398064315</v>
      </c>
    </row>
    <row r="24" spans="1:8" ht="31.5">
      <c r="A24" s="12" t="s">
        <v>33</v>
      </c>
      <c r="B24" s="2">
        <f>'МАКС-М_п-ка 2020'!B24+'СОГАЗ_п-ка 2020'!B24</f>
        <v>6723732.200700921</v>
      </c>
      <c r="C24" s="2">
        <f>'МАКС-М_п-ка 2020'!C24+'СОГАЗ_п-ка 2020'!C24</f>
        <v>14257937.389680658</v>
      </c>
      <c r="D24" s="2">
        <f>'МАКС-М_п-ка 2020'!D24+'СОГАЗ_п-ка 2020'!D24</f>
        <v>20212840.864431426</v>
      </c>
      <c r="E24" s="2">
        <f>'МАКС-М_п-ка 2020'!E24+'СОГАЗ_п-ка 2020'!E24</f>
        <v>42820544.109961525</v>
      </c>
      <c r="F24" s="2">
        <f>'МАКС-М_п-ка 2020'!F24+'СОГАЗ_п-ка 2020'!F24</f>
        <v>20171196.602102764</v>
      </c>
      <c r="G24" s="2">
        <f>'МАКС-М_п-ка 2020'!G24+'СОГАЗ_п-ка 2020'!G24</f>
        <v>20171196.602102764</v>
      </c>
      <c r="H24" s="2">
        <f>'МАКС-М_п-ка 2020'!H24+'СОГАЗ_п-ка 2020'!H24</f>
        <v>103375778.17859848</v>
      </c>
    </row>
    <row r="25" spans="1:8" ht="15.75">
      <c r="A25" s="12" t="s">
        <v>34</v>
      </c>
      <c r="B25" s="2">
        <f>'МАКС-М_п-ка 2020'!B25+'СОГАЗ_п-ка 2020'!B25</f>
        <v>2394904.5352072814</v>
      </c>
      <c r="C25" s="2">
        <f>'МАКС-М_п-ка 2020'!C25+'СОГАЗ_п-ка 2020'!C25</f>
        <v>5078488.8359604888</v>
      </c>
      <c r="D25" s="2">
        <f>'МАКС-М_п-ка 2020'!D25+'СОГАЗ_п-ка 2020'!D25</f>
        <v>7221147.5782292113</v>
      </c>
      <c r="E25" s="2">
        <f>'МАКС-М_п-ка 2020'!E25+'СОГАЗ_п-ка 2020'!E25</f>
        <v>15248246.572472051</v>
      </c>
      <c r="F25" s="2">
        <f>'МАКС-М_п-ка 2020'!F25+'СОГАЗ_п-ка 2020'!F25</f>
        <v>7184713.6056218445</v>
      </c>
      <c r="G25" s="2">
        <f>'МАКС-М_п-ка 2020'!G25+'СОГАЗ_п-ка 2020'!G25</f>
        <v>7184713.6056218445</v>
      </c>
      <c r="H25" s="2">
        <f>'МАКС-М_п-ка 2020'!H25+'СОГАЗ_п-ка 2020'!H25</f>
        <v>36838821.361944959</v>
      </c>
    </row>
    <row r="26" spans="1:8" ht="31.5">
      <c r="A26" s="11" t="s">
        <v>35</v>
      </c>
      <c r="B26" s="2">
        <f>'МАКС-М_п-ка 2020'!B26+'СОГАЗ_п-ка 2020'!B26</f>
        <v>5109570.8334881542</v>
      </c>
      <c r="C26" s="2">
        <f>'МАКС-М_п-ка 2020'!C26+'СОГАЗ_п-ка 2020'!C26</f>
        <v>10835045.010331914</v>
      </c>
      <c r="D26" s="2">
        <f>'МАКС-М_п-ка 2020'!D26+'СОГАЗ_п-ка 2020'!D26</f>
        <v>15347021.624319188</v>
      </c>
      <c r="E26" s="2">
        <f>'МАКС-М_п-ка 2020'!E26+'СОГАЗ_п-ка 2020'!E26</f>
        <v>32517985.867768802</v>
      </c>
      <c r="F26" s="2">
        <f>'МАКС-М_п-ка 2020'!F26+'СОГАЗ_п-ка 2020'!F26</f>
        <v>15328712.500464462</v>
      </c>
      <c r="G26" s="2">
        <f>'МАКС-М_п-ка 2020'!G26+'СОГАЗ_п-ка 2020'!G26</f>
        <v>15328712.500464462</v>
      </c>
      <c r="H26" s="2">
        <f>'МАКС-М_п-ка 2020'!H26+'СОГАЗ_п-ка 2020'!H26</f>
        <v>78522432.493016928</v>
      </c>
    </row>
    <row r="27" spans="1:8">
      <c r="A27" s="9" t="s">
        <v>16</v>
      </c>
      <c r="B27" s="8">
        <f>SUM(B4:B26)</f>
        <v>105749838.7691616</v>
      </c>
      <c r="C27" s="8">
        <f>SUM(C4:C26)</f>
        <v>224246673.59332818</v>
      </c>
      <c r="D27" s="8">
        <f>SUM(D4:D26)</f>
        <v>316674811.92754549</v>
      </c>
      <c r="E27" s="8">
        <f t="shared" ref="E27:H27" si="0">SUM(E4:E26)</f>
        <v>672740020.77998483</v>
      </c>
      <c r="F27" s="8">
        <f t="shared" si="0"/>
        <v>317249516.30748475</v>
      </c>
      <c r="G27" s="8">
        <f t="shared" si="0"/>
        <v>317249516.30748475</v>
      </c>
      <c r="H27" s="8">
        <f t="shared" si="0"/>
        <v>1623913865.3224995</v>
      </c>
    </row>
    <row r="28" spans="1:8">
      <c r="H28" s="10"/>
    </row>
  </sheetData>
  <mergeCells count="2">
    <mergeCell ref="A2:H2"/>
    <mergeCell ref="G1:H1"/>
  </mergeCells>
  <pageMargins left="0.7" right="0.3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90" zoomScaleNormal="90" workbookViewId="0">
      <selection activeCell="J17" sqref="J17"/>
    </sheetView>
  </sheetViews>
  <sheetFormatPr defaultRowHeight="15"/>
  <cols>
    <col min="1" max="1" width="66.42578125" customWidth="1"/>
    <col min="2" max="20" width="20.7109375" customWidth="1"/>
  </cols>
  <sheetData>
    <row r="1" spans="1:8">
      <c r="G1" s="25" t="s">
        <v>58</v>
      </c>
      <c r="H1" s="25"/>
    </row>
    <row r="2" spans="1:8" ht="42.75" customHeight="1">
      <c r="A2" s="29" t="s">
        <v>67</v>
      </c>
      <c r="B2" s="29"/>
      <c r="C2" s="29"/>
      <c r="D2" s="29"/>
      <c r="E2" s="29"/>
      <c r="F2" s="29"/>
      <c r="G2" s="29"/>
      <c r="H2" s="29"/>
    </row>
    <row r="3" spans="1:8" ht="128.25">
      <c r="A3" s="19" t="s">
        <v>11</v>
      </c>
      <c r="B3" s="19" t="s">
        <v>75</v>
      </c>
      <c r="C3" s="19" t="s">
        <v>73</v>
      </c>
      <c r="D3" s="20" t="s">
        <v>12</v>
      </c>
      <c r="E3" s="20" t="s">
        <v>54</v>
      </c>
      <c r="F3" s="20" t="s">
        <v>13</v>
      </c>
      <c r="G3" s="20" t="s">
        <v>14</v>
      </c>
      <c r="H3" s="20" t="s">
        <v>15</v>
      </c>
    </row>
    <row r="4" spans="1:8" ht="31.5">
      <c r="A4" s="15" t="s">
        <v>47</v>
      </c>
      <c r="B4" s="2">
        <v>7209127.5680420753</v>
      </c>
      <c r="C4" s="2">
        <v>15287237.271087261</v>
      </c>
      <c r="D4" s="2">
        <v>21439015.074018978</v>
      </c>
      <c r="E4" s="2">
        <v>45787448.323306434</v>
      </c>
      <c r="F4" s="2">
        <v>21627382.704126224</v>
      </c>
      <c r="G4" s="2">
        <v>21627382.704126224</v>
      </c>
      <c r="H4" s="2">
        <f>SUM(D4:G4)</f>
        <v>110481228.80557786</v>
      </c>
    </row>
    <row r="5" spans="1:8" ht="15.75">
      <c r="A5" s="14" t="s">
        <v>41</v>
      </c>
      <c r="B5" s="2">
        <v>1012990.1891403113</v>
      </c>
      <c r="C5" s="2">
        <v>2148085.3582505397</v>
      </c>
      <c r="D5" s="2">
        <v>3042674.2487839032</v>
      </c>
      <c r="E5" s="2">
        <v>6445678.635898863</v>
      </c>
      <c r="F5" s="2">
        <v>3038970.5674209339</v>
      </c>
      <c r="G5" s="2">
        <v>3038970.5674209339</v>
      </c>
      <c r="H5" s="2">
        <f t="shared" ref="H5:H26" si="0">SUM(D5:G5)</f>
        <v>15566294.019524634</v>
      </c>
    </row>
    <row r="6" spans="1:8" ht="15.75">
      <c r="A6" s="14" t="s">
        <v>38</v>
      </c>
      <c r="B6" s="2">
        <v>27718.189622685313</v>
      </c>
      <c r="C6" s="2">
        <v>58777.506360878702</v>
      </c>
      <c r="D6" s="2">
        <v>84694.010489819222</v>
      </c>
      <c r="E6" s="2">
        <v>176918.68514974974</v>
      </c>
      <c r="F6" s="2">
        <v>83154.56886805594</v>
      </c>
      <c r="G6" s="2">
        <v>83154.56886805594</v>
      </c>
      <c r="H6" s="2">
        <f t="shared" si="0"/>
        <v>427921.83337568084</v>
      </c>
    </row>
    <row r="7" spans="1:8" ht="15.75">
      <c r="A7" s="14" t="s">
        <v>39</v>
      </c>
      <c r="B7" s="2">
        <v>66618.60722250081</v>
      </c>
      <c r="C7" s="2">
        <v>141267.36497136616</v>
      </c>
      <c r="D7" s="2">
        <v>196065.15257720798</v>
      </c>
      <c r="E7" s="2">
        <v>423616.64944044169</v>
      </c>
      <c r="F7" s="2">
        <v>199855.82166750243</v>
      </c>
      <c r="G7" s="2">
        <v>199855.82166750243</v>
      </c>
      <c r="H7" s="2">
        <f t="shared" si="0"/>
        <v>1019393.4453526544</v>
      </c>
    </row>
    <row r="8" spans="1:8" ht="15.75">
      <c r="A8" s="14" t="s">
        <v>22</v>
      </c>
      <c r="B8" s="2">
        <v>3021328.1469450346</v>
      </c>
      <c r="C8" s="2">
        <v>6406844.6313687935</v>
      </c>
      <c r="D8" s="2">
        <v>9041036.1629667934</v>
      </c>
      <c r="E8" s="2">
        <v>19196570.227707271</v>
      </c>
      <c r="F8" s="2">
        <v>9063984.4408351034</v>
      </c>
      <c r="G8" s="2">
        <v>9063984.4408351034</v>
      </c>
      <c r="H8" s="2">
        <f t="shared" si="0"/>
        <v>46365575.272344269</v>
      </c>
    </row>
    <row r="9" spans="1:8" ht="15.75">
      <c r="A9" s="11" t="s">
        <v>23</v>
      </c>
      <c r="B9" s="2">
        <v>1912873.4697824572</v>
      </c>
      <c r="C9" s="2">
        <v>4056323.0884918803</v>
      </c>
      <c r="D9" s="2">
        <v>5760402.5126931472</v>
      </c>
      <c r="E9" s="2">
        <v>12190365.256763007</v>
      </c>
      <c r="F9" s="2">
        <v>5738620.4093473721</v>
      </c>
      <c r="G9" s="2">
        <v>5738620.4093473721</v>
      </c>
      <c r="H9" s="2">
        <f t="shared" si="0"/>
        <v>29428008.588150896</v>
      </c>
    </row>
    <row r="10" spans="1:8" ht="15.75">
      <c r="A10" s="13" t="s">
        <v>45</v>
      </c>
      <c r="B10" s="2">
        <v>1152769.5580012253</v>
      </c>
      <c r="C10" s="2">
        <v>2444492.9827808901</v>
      </c>
      <c r="D10" s="2">
        <v>3471314.8118591784</v>
      </c>
      <c r="E10" s="2">
        <v>7340006.1735330289</v>
      </c>
      <c r="F10" s="2">
        <v>3458308.6740036765</v>
      </c>
      <c r="G10" s="2">
        <v>3458308.6740036765</v>
      </c>
      <c r="H10" s="2">
        <f t="shared" si="0"/>
        <v>17727938.33339956</v>
      </c>
    </row>
    <row r="11" spans="1:8" ht="15.75">
      <c r="A11" s="11" t="s">
        <v>24</v>
      </c>
      <c r="B11" s="2">
        <v>15281.411943211697</v>
      </c>
      <c r="C11" s="2">
        <v>32404.832347355739</v>
      </c>
      <c r="D11" s="2">
        <v>45733.775275404027</v>
      </c>
      <c r="E11" s="2">
        <v>97172.426971390872</v>
      </c>
      <c r="F11" s="2">
        <v>45844.235829635094</v>
      </c>
      <c r="G11" s="2">
        <v>45844.235829635094</v>
      </c>
      <c r="H11" s="2">
        <f t="shared" si="0"/>
        <v>234594.67390606506</v>
      </c>
    </row>
    <row r="12" spans="1:8" ht="15.75">
      <c r="A12" s="12" t="s">
        <v>25</v>
      </c>
      <c r="B12" s="2">
        <v>5864867.5313209752</v>
      </c>
      <c r="C12" s="2">
        <v>12436681.230645724</v>
      </c>
      <c r="D12" s="2">
        <v>17550450.703985363</v>
      </c>
      <c r="E12" s="2">
        <v>37288065.11815767</v>
      </c>
      <c r="F12" s="2">
        <v>17594602.593962926</v>
      </c>
      <c r="G12" s="2">
        <v>17594602.593962926</v>
      </c>
      <c r="H12" s="2">
        <f t="shared" si="0"/>
        <v>90027721.010068879</v>
      </c>
    </row>
    <row r="13" spans="1:8" ht="15.75">
      <c r="A13" s="12" t="s">
        <v>42</v>
      </c>
      <c r="B13" s="2">
        <v>3740874.4179834095</v>
      </c>
      <c r="C13" s="2">
        <v>7932670.6719082808</v>
      </c>
      <c r="D13" s="2">
        <v>11173046.157017544</v>
      </c>
      <c r="E13" s="2">
        <v>23812354.91568055</v>
      </c>
      <c r="F13" s="2">
        <v>11222623.253950229</v>
      </c>
      <c r="G13" s="2">
        <v>11222623.253950229</v>
      </c>
      <c r="H13" s="2">
        <f t="shared" si="0"/>
        <v>57430647.580598556</v>
      </c>
    </row>
    <row r="14" spans="1:8" ht="15.75">
      <c r="A14" s="13" t="s">
        <v>26</v>
      </c>
      <c r="B14" s="2">
        <v>5810012.5834094379</v>
      </c>
      <c r="C14" s="2">
        <v>12320359.165832471</v>
      </c>
      <c r="D14" s="2">
        <v>17404008.784264244</v>
      </c>
      <c r="E14" s="2">
        <v>36933425.098575935</v>
      </c>
      <c r="F14" s="2">
        <v>17430037.750228316</v>
      </c>
      <c r="G14" s="2">
        <v>17430037.750228316</v>
      </c>
      <c r="H14" s="2">
        <f t="shared" si="0"/>
        <v>89197509.383296818</v>
      </c>
    </row>
    <row r="15" spans="1:8" ht="15.75">
      <c r="A15" s="13" t="s">
        <v>27</v>
      </c>
      <c r="B15" s="2">
        <v>62527.35550576348</v>
      </c>
      <c r="C15" s="2">
        <v>132591.70551892943</v>
      </c>
      <c r="D15" s="2">
        <v>188372.28285759094</v>
      </c>
      <c r="E15" s="2">
        <v>398419.63553732011</v>
      </c>
      <c r="F15" s="2">
        <v>187582.06651729046</v>
      </c>
      <c r="G15" s="2">
        <v>187582.06651729046</v>
      </c>
      <c r="H15" s="2">
        <f t="shared" si="0"/>
        <v>961956.05142949196</v>
      </c>
    </row>
    <row r="16" spans="1:8" ht="15.75">
      <c r="A16" s="11" t="s">
        <v>40</v>
      </c>
      <c r="B16" s="2">
        <v>83297.253780339306</v>
      </c>
      <c r="C16" s="2">
        <v>176635.08802575612</v>
      </c>
      <c r="D16" s="2">
        <v>253757.67473842393</v>
      </c>
      <c r="E16" s="2">
        <v>531639.97962394939</v>
      </c>
      <c r="F16" s="2">
        <v>249891.7613410179</v>
      </c>
      <c r="G16" s="2">
        <v>249891.7613410179</v>
      </c>
      <c r="H16" s="2">
        <f t="shared" si="0"/>
        <v>1285181.1770444091</v>
      </c>
    </row>
    <row r="17" spans="1:8" ht="15.75">
      <c r="A17" s="13" t="s">
        <v>28</v>
      </c>
      <c r="B17" s="2">
        <v>20278.89204277777</v>
      </c>
      <c r="C17" s="2">
        <v>43002.184567653901</v>
      </c>
      <c r="D17" s="2">
        <v>61033.545881825507</v>
      </c>
      <c r="E17" s="2">
        <v>129161.17149927589</v>
      </c>
      <c r="F17" s="2">
        <v>60836.676128333303</v>
      </c>
      <c r="G17" s="2">
        <v>60836.676128333303</v>
      </c>
      <c r="H17" s="2">
        <f t="shared" si="0"/>
        <v>311868.06963776803</v>
      </c>
    </row>
    <row r="18" spans="1:8" ht="15.75">
      <c r="A18" s="11" t="s">
        <v>29</v>
      </c>
      <c r="B18" s="2">
        <v>255852.05721173569</v>
      </c>
      <c r="C18" s="2">
        <v>542544.30483796482</v>
      </c>
      <c r="D18" s="2">
        <v>781504.22939618584</v>
      </c>
      <c r="E18" s="2">
        <v>1632727.2361101746</v>
      </c>
      <c r="F18" s="2">
        <v>767556.17163520702</v>
      </c>
      <c r="G18" s="2">
        <v>767556.17163520702</v>
      </c>
      <c r="H18" s="2">
        <f t="shared" si="0"/>
        <v>3949343.8087767744</v>
      </c>
    </row>
    <row r="19" spans="1:8" ht="31.5">
      <c r="A19" s="13" t="s">
        <v>43</v>
      </c>
      <c r="B19" s="2">
        <v>2991904.8459295295</v>
      </c>
      <c r="C19" s="2">
        <v>6344451.3695382485</v>
      </c>
      <c r="D19" s="2">
        <v>8958891.1590394937</v>
      </c>
      <c r="E19" s="2">
        <v>19025327.474630158</v>
      </c>
      <c r="F19" s="2">
        <v>8975714.5377885867</v>
      </c>
      <c r="G19" s="2">
        <v>8975714.5377885867</v>
      </c>
      <c r="H19" s="2">
        <f t="shared" si="0"/>
        <v>45935647.709246822</v>
      </c>
    </row>
    <row r="20" spans="1:8" ht="15.75">
      <c r="A20" s="12" t="s">
        <v>44</v>
      </c>
      <c r="B20" s="2">
        <v>1806997.8064996174</v>
      </c>
      <c r="C20" s="2">
        <v>3831809.5990908192</v>
      </c>
      <c r="D20" s="2">
        <v>5363979.6633622777</v>
      </c>
      <c r="E20" s="2">
        <v>11479696.847791724</v>
      </c>
      <c r="F20" s="2">
        <v>5420993.4194988525</v>
      </c>
      <c r="G20" s="2">
        <v>5420993.4194988525</v>
      </c>
      <c r="H20" s="2">
        <f t="shared" si="0"/>
        <v>27685663.35015171</v>
      </c>
    </row>
    <row r="21" spans="1:8" ht="31.5">
      <c r="A21" s="12" t="s">
        <v>30</v>
      </c>
      <c r="B21" s="2">
        <v>4085057.7647636663</v>
      </c>
      <c r="C21" s="2">
        <v>8662524.9347612988</v>
      </c>
      <c r="D21" s="2">
        <v>12331879.609633161</v>
      </c>
      <c r="E21" s="2">
        <v>26023200.128445413</v>
      </c>
      <c r="F21" s="2">
        <v>12255173.294290999</v>
      </c>
      <c r="G21" s="2">
        <v>12255173.294290999</v>
      </c>
      <c r="H21" s="2">
        <f t="shared" si="0"/>
        <v>62865426.326660566</v>
      </c>
    </row>
    <row r="22" spans="1:8" ht="15.75">
      <c r="A22" s="12" t="s">
        <v>31</v>
      </c>
      <c r="B22" s="2">
        <v>88357.586447109075</v>
      </c>
      <c r="C22" s="2">
        <v>187365.72157571191</v>
      </c>
      <c r="D22" s="2">
        <v>266431.28923901368</v>
      </c>
      <c r="E22" s="2">
        <v>562821.16037938488</v>
      </c>
      <c r="F22" s="2">
        <v>265072.75934132724</v>
      </c>
      <c r="G22" s="2">
        <v>265072.75934132724</v>
      </c>
      <c r="H22" s="2">
        <f t="shared" si="0"/>
        <v>1359397.9683010529</v>
      </c>
    </row>
    <row r="23" spans="1:8" ht="31.5">
      <c r="A23" s="12" t="s">
        <v>32</v>
      </c>
      <c r="B23" s="2">
        <v>99010.994580539831</v>
      </c>
      <c r="C23" s="2">
        <v>209956.69064157328</v>
      </c>
      <c r="D23" s="2">
        <v>297644.4611777137</v>
      </c>
      <c r="E23" s="2">
        <v>630381.47124993603</v>
      </c>
      <c r="F23" s="2">
        <v>297032.98374161945</v>
      </c>
      <c r="G23" s="2">
        <v>297032.98374161945</v>
      </c>
      <c r="H23" s="2">
        <f t="shared" si="0"/>
        <v>1522091.8999108886</v>
      </c>
    </row>
    <row r="24" spans="1:8" ht="31.5">
      <c r="A24" s="12" t="s">
        <v>33</v>
      </c>
      <c r="B24" s="2">
        <v>1372485.0394174829</v>
      </c>
      <c r="C24" s="2">
        <v>2910408.2637687288</v>
      </c>
      <c r="D24" s="2">
        <v>4125955.773144342</v>
      </c>
      <c r="E24" s="2">
        <v>8740763.9710147921</v>
      </c>
      <c r="F24" s="2">
        <v>4117455.1182524492</v>
      </c>
      <c r="G24" s="2">
        <v>4117455.1182524492</v>
      </c>
      <c r="H24" s="2">
        <f t="shared" si="0"/>
        <v>21101629.980664033</v>
      </c>
    </row>
    <row r="25" spans="1:8" ht="15.75">
      <c r="A25" s="12" t="s">
        <v>34</v>
      </c>
      <c r="B25" s="2">
        <v>2171342.6085225702</v>
      </c>
      <c r="C25" s="2">
        <v>4604417.0171788447</v>
      </c>
      <c r="D25" s="2">
        <v>6547060.7235213127</v>
      </c>
      <c r="E25" s="2">
        <v>13824838.109967157</v>
      </c>
      <c r="F25" s="2">
        <v>6514027.8255677111</v>
      </c>
      <c r="G25" s="2">
        <v>6514027.8255677111</v>
      </c>
      <c r="H25" s="2">
        <f t="shared" si="0"/>
        <v>33399954.484623894</v>
      </c>
    </row>
    <row r="26" spans="1:8" ht="31.5">
      <c r="A26" s="11" t="s">
        <v>35</v>
      </c>
      <c r="B26" s="2">
        <v>993726.82597379945</v>
      </c>
      <c r="C26" s="2">
        <v>2107236.6424265848</v>
      </c>
      <c r="D26" s="2">
        <v>2984741.2990015703</v>
      </c>
      <c r="E26" s="2">
        <v>6324209.2020043377</v>
      </c>
      <c r="F26" s="2">
        <v>2981180.4779213984</v>
      </c>
      <c r="G26" s="2">
        <v>2981180.4779213984</v>
      </c>
      <c r="H26" s="2">
        <f t="shared" si="0"/>
        <v>15271311.456848705</v>
      </c>
    </row>
    <row r="27" spans="1:8">
      <c r="A27" s="17" t="s">
        <v>16</v>
      </c>
      <c r="B27" s="8">
        <f>SUM(B4:B26)</f>
        <v>43865300.704088256</v>
      </c>
      <c r="C27" s="8">
        <f>SUM(C4:C26)</f>
        <v>93018087.625977546</v>
      </c>
      <c r="D27" s="8">
        <f>SUM(D4:D26)</f>
        <v>131369693.10492449</v>
      </c>
      <c r="E27" s="8">
        <f t="shared" ref="E27:H27" si="1">SUM(E4:E26)</f>
        <v>278994807.89943796</v>
      </c>
      <c r="F27" s="8">
        <f t="shared" si="1"/>
        <v>131595902.11226477</v>
      </c>
      <c r="G27" s="8">
        <f t="shared" si="1"/>
        <v>131595902.11226477</v>
      </c>
      <c r="H27" s="8">
        <f t="shared" si="1"/>
        <v>673556305.22889197</v>
      </c>
    </row>
    <row r="28" spans="1:8">
      <c r="H28" s="10"/>
    </row>
  </sheetData>
  <mergeCells count="2">
    <mergeCell ref="A2:H2"/>
    <mergeCell ref="G1:H1"/>
  </mergeCells>
  <pageMargins left="0.7" right="0.23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90" zoomScaleNormal="90" workbookViewId="0">
      <selection activeCell="J15" sqref="J15"/>
    </sheetView>
  </sheetViews>
  <sheetFormatPr defaultRowHeight="15"/>
  <cols>
    <col min="1" max="1" width="66.42578125" customWidth="1"/>
    <col min="2" max="20" width="20.7109375" customWidth="1"/>
  </cols>
  <sheetData>
    <row r="1" spans="1:8">
      <c r="G1" s="25" t="s">
        <v>59</v>
      </c>
      <c r="H1" s="25"/>
    </row>
    <row r="2" spans="1:8" ht="42.75" customHeight="1">
      <c r="A2" s="29" t="s">
        <v>68</v>
      </c>
      <c r="B2" s="29"/>
      <c r="C2" s="29"/>
      <c r="D2" s="29"/>
      <c r="E2" s="29"/>
      <c r="F2" s="29"/>
      <c r="G2" s="29"/>
      <c r="H2" s="29"/>
    </row>
    <row r="3" spans="1:8" ht="128.25">
      <c r="A3" s="19" t="s">
        <v>11</v>
      </c>
      <c r="B3" s="19" t="s">
        <v>75</v>
      </c>
      <c r="C3" s="19" t="s">
        <v>73</v>
      </c>
      <c r="D3" s="20" t="s">
        <v>12</v>
      </c>
      <c r="E3" s="20" t="s">
        <v>54</v>
      </c>
      <c r="F3" s="20" t="s">
        <v>13</v>
      </c>
      <c r="G3" s="20" t="s">
        <v>14</v>
      </c>
      <c r="H3" s="20" t="s">
        <v>15</v>
      </c>
    </row>
    <row r="4" spans="1:8" ht="31.5">
      <c r="A4" s="15" t="s">
        <v>47</v>
      </c>
      <c r="B4" s="2">
        <v>5029906.2836507009</v>
      </c>
      <c r="C4" s="2">
        <v>10666113.213250358</v>
      </c>
      <c r="D4" s="2">
        <v>14958292.195317242</v>
      </c>
      <c r="E4" s="2">
        <v>31946524.993492335</v>
      </c>
      <c r="F4" s="2">
        <v>15089718.8509521</v>
      </c>
      <c r="G4" s="2">
        <v>15089718.8509521</v>
      </c>
      <c r="H4" s="2">
        <f>SUM(D4:G4)</f>
        <v>77084254.890713781</v>
      </c>
    </row>
    <row r="5" spans="1:8" ht="15.75">
      <c r="A5" s="14" t="s">
        <v>41</v>
      </c>
      <c r="B5" s="2">
        <v>4276902.4800835596</v>
      </c>
      <c r="C5" s="2">
        <v>9069339.1650019065</v>
      </c>
      <c r="D5" s="2">
        <v>12846344.594663957</v>
      </c>
      <c r="E5" s="2">
        <v>27214023.629481595</v>
      </c>
      <c r="F5" s="2">
        <v>12830707.440250678</v>
      </c>
      <c r="G5" s="2">
        <v>12830707.440250678</v>
      </c>
      <c r="H5" s="2">
        <f t="shared" ref="H5:H26" si="0">SUM(D5:G5)</f>
        <v>65721783.104646914</v>
      </c>
    </row>
    <row r="6" spans="1:8" ht="15.75">
      <c r="A6" s="14" t="s">
        <v>38</v>
      </c>
      <c r="B6" s="2">
        <v>143070.65552719389</v>
      </c>
      <c r="C6" s="2">
        <v>303386.92677180824</v>
      </c>
      <c r="D6" s="2">
        <v>437157.97333633958</v>
      </c>
      <c r="E6" s="2">
        <v>913186.34456082946</v>
      </c>
      <c r="F6" s="2">
        <v>429211.96658158163</v>
      </c>
      <c r="G6" s="2">
        <v>429211.96658158163</v>
      </c>
      <c r="H6" s="2">
        <f t="shared" si="0"/>
        <v>2208768.2510603322</v>
      </c>
    </row>
    <row r="7" spans="1:8" ht="15.75">
      <c r="A7" s="14" t="s">
        <v>39</v>
      </c>
      <c r="B7" s="2">
        <v>109595.51874202969</v>
      </c>
      <c r="C7" s="2">
        <v>232401.58854788076</v>
      </c>
      <c r="D7" s="2">
        <v>322550.45549311128</v>
      </c>
      <c r="E7" s="2">
        <v>696899.685820885</v>
      </c>
      <c r="F7" s="2">
        <v>328786.55622608907</v>
      </c>
      <c r="G7" s="2">
        <v>328786.55622608907</v>
      </c>
      <c r="H7" s="2">
        <f t="shared" si="0"/>
        <v>1677023.2537661744</v>
      </c>
    </row>
    <row r="8" spans="1:8" ht="15.75">
      <c r="A8" s="14" t="s">
        <v>22</v>
      </c>
      <c r="B8" s="2">
        <v>992830.67623142339</v>
      </c>
      <c r="C8" s="2">
        <v>2105336.3218104173</v>
      </c>
      <c r="D8" s="2">
        <v>2970951.055610172</v>
      </c>
      <c r="E8" s="2">
        <v>6308134.3281992553</v>
      </c>
      <c r="F8" s="2">
        <v>2978492.0286942697</v>
      </c>
      <c r="G8" s="2">
        <v>2978492.0286942697</v>
      </c>
      <c r="H8" s="2">
        <f t="shared" si="0"/>
        <v>15236069.441197967</v>
      </c>
    </row>
    <row r="9" spans="1:8" ht="15.75">
      <c r="A9" s="11" t="s">
        <v>23</v>
      </c>
      <c r="B9" s="2">
        <v>226117.21819605268</v>
      </c>
      <c r="C9" s="2">
        <v>479490.41448021884</v>
      </c>
      <c r="D9" s="2">
        <v>680926.47654727369</v>
      </c>
      <c r="E9" s="2">
        <v>1441000.4238108546</v>
      </c>
      <c r="F9" s="2">
        <v>678351.65458815801</v>
      </c>
      <c r="G9" s="2">
        <v>678351.65458815801</v>
      </c>
      <c r="H9" s="2">
        <f t="shared" si="0"/>
        <v>3478630.2095344448</v>
      </c>
    </row>
    <row r="10" spans="1:8" ht="15.75">
      <c r="A10" s="13" t="s">
        <v>45</v>
      </c>
      <c r="B10" s="2">
        <v>18741.483273579113</v>
      </c>
      <c r="C10" s="2">
        <v>39742.049077531992</v>
      </c>
      <c r="D10" s="2">
        <v>56435.900854797779</v>
      </c>
      <c r="E10" s="2">
        <v>119332.26547702645</v>
      </c>
      <c r="F10" s="2">
        <v>56224.449820737333</v>
      </c>
      <c r="G10" s="2">
        <v>56224.449820737333</v>
      </c>
      <c r="H10" s="2">
        <f t="shared" si="0"/>
        <v>288217.06597329892</v>
      </c>
    </row>
    <row r="11" spans="1:8" ht="15.75">
      <c r="A11" s="11" t="s">
        <v>24</v>
      </c>
      <c r="B11" s="2">
        <v>1405889.898775476</v>
      </c>
      <c r="C11" s="2">
        <v>2981244.5759567278</v>
      </c>
      <c r="D11" s="2">
        <v>4207507.3253371706</v>
      </c>
      <c r="E11" s="2">
        <v>8939863.2813679595</v>
      </c>
      <c r="F11" s="2">
        <v>4217669.696326429</v>
      </c>
      <c r="G11" s="2">
        <v>4217669.696326429</v>
      </c>
      <c r="H11" s="2">
        <f t="shared" si="0"/>
        <v>21582709.999357983</v>
      </c>
    </row>
    <row r="12" spans="1:8" ht="15.75">
      <c r="A12" s="12" t="s">
        <v>25</v>
      </c>
      <c r="B12" s="2">
        <v>761723.65009089559</v>
      </c>
      <c r="C12" s="2">
        <v>1615264.8242151632</v>
      </c>
      <c r="D12" s="2">
        <v>2279436.5430396996</v>
      </c>
      <c r="E12" s="2">
        <v>4842939.9155129185</v>
      </c>
      <c r="F12" s="2">
        <v>2285170.9502726868</v>
      </c>
      <c r="G12" s="2">
        <v>2285170.9502726868</v>
      </c>
      <c r="H12" s="2">
        <f t="shared" si="0"/>
        <v>11692718.359097991</v>
      </c>
    </row>
    <row r="13" spans="1:8" ht="15.75">
      <c r="A13" s="12" t="s">
        <v>42</v>
      </c>
      <c r="B13" s="2">
        <v>13488534.753061529</v>
      </c>
      <c r="C13" s="2">
        <v>28602966.068106413</v>
      </c>
      <c r="D13" s="2">
        <v>40286843.274395123</v>
      </c>
      <c r="E13" s="2">
        <v>85860614.64355126</v>
      </c>
      <c r="F13" s="2">
        <v>40465604.259184584</v>
      </c>
      <c r="G13" s="2">
        <v>40465604.259184584</v>
      </c>
      <c r="H13" s="2">
        <f t="shared" si="0"/>
        <v>207078666.43631554</v>
      </c>
    </row>
    <row r="14" spans="1:8" ht="15.75">
      <c r="A14" s="13" t="s">
        <v>26</v>
      </c>
      <c r="B14" s="2">
        <v>559162.07929121982</v>
      </c>
      <c r="C14" s="2">
        <v>1185725.0823265631</v>
      </c>
      <c r="D14" s="2">
        <v>1674981.1812113333</v>
      </c>
      <c r="E14" s="2">
        <v>3554513.9493221808</v>
      </c>
      <c r="F14" s="2">
        <v>1677486.2378736597</v>
      </c>
      <c r="G14" s="2">
        <v>1677486.2378736597</v>
      </c>
      <c r="H14" s="2">
        <f t="shared" si="0"/>
        <v>8584467.6062808335</v>
      </c>
    </row>
    <row r="15" spans="1:8" ht="15.75">
      <c r="A15" s="13" t="s">
        <v>27</v>
      </c>
      <c r="B15" s="2">
        <v>332963.69168616808</v>
      </c>
      <c r="C15" s="2">
        <v>706062.54493649001</v>
      </c>
      <c r="D15" s="2">
        <v>1003099.0468777017</v>
      </c>
      <c r="E15" s="2">
        <v>2121619.7553171073</v>
      </c>
      <c r="F15" s="2">
        <v>998891.07505850424</v>
      </c>
      <c r="G15" s="2">
        <v>998891.07505850424</v>
      </c>
      <c r="H15" s="2">
        <f t="shared" si="0"/>
        <v>5122500.9523118176</v>
      </c>
    </row>
    <row r="16" spans="1:8" ht="15.75">
      <c r="A16" s="11" t="s">
        <v>40</v>
      </c>
      <c r="B16" s="2">
        <v>491416.10623894294</v>
      </c>
      <c r="C16" s="2">
        <v>1042067.0939727641</v>
      </c>
      <c r="D16" s="2">
        <v>1497055.458479444</v>
      </c>
      <c r="E16" s="2">
        <v>3136435.3187045488</v>
      </c>
      <c r="F16" s="2">
        <v>1474248.3187168287</v>
      </c>
      <c r="G16" s="2">
        <v>1474248.3187168287</v>
      </c>
      <c r="H16" s="2">
        <f t="shared" si="0"/>
        <v>7581987.4146176502</v>
      </c>
    </row>
    <row r="17" spans="1:8" ht="15.75">
      <c r="A17" s="13" t="s">
        <v>28</v>
      </c>
      <c r="B17" s="2">
        <v>943181.94201066915</v>
      </c>
      <c r="C17" s="2">
        <v>2000054.2369703026</v>
      </c>
      <c r="D17" s="2">
        <v>2838702.3418825893</v>
      </c>
      <c r="E17" s="2">
        <v>6007354.0659952685</v>
      </c>
      <c r="F17" s="2">
        <v>2829545.8260320071</v>
      </c>
      <c r="G17" s="2">
        <v>2829545.8260320071</v>
      </c>
      <c r="H17" s="2">
        <f t="shared" si="0"/>
        <v>14505148.059941873</v>
      </c>
    </row>
    <row r="18" spans="1:8" ht="15.75">
      <c r="A18" s="11" t="s">
        <v>29</v>
      </c>
      <c r="B18" s="2">
        <v>293522.24893244408</v>
      </c>
      <c r="C18" s="2">
        <v>622425.42130407516</v>
      </c>
      <c r="D18" s="2">
        <v>896568.43670695834</v>
      </c>
      <c r="E18" s="2">
        <v>1873120.6442467868</v>
      </c>
      <c r="F18" s="2">
        <v>880566.74679733231</v>
      </c>
      <c r="G18" s="2">
        <v>880566.74679733231</v>
      </c>
      <c r="H18" s="2">
        <f t="shared" si="0"/>
        <v>4530822.5745484103</v>
      </c>
    </row>
    <row r="19" spans="1:8" ht="31.5">
      <c r="A19" s="13" t="s">
        <v>43</v>
      </c>
      <c r="B19" s="2">
        <v>7117110.5144308228</v>
      </c>
      <c r="C19" s="2">
        <v>15092111.506108792</v>
      </c>
      <c r="D19" s="2">
        <v>21311312.273981035</v>
      </c>
      <c r="E19" s="2">
        <v>45257240.849219576</v>
      </c>
      <c r="F19" s="2">
        <v>21351331.543292467</v>
      </c>
      <c r="G19" s="2">
        <v>21351331.543292467</v>
      </c>
      <c r="H19" s="2">
        <f t="shared" si="0"/>
        <v>109271216.20978554</v>
      </c>
    </row>
    <row r="20" spans="1:8" ht="15.75">
      <c r="A20" s="12" t="s">
        <v>44</v>
      </c>
      <c r="B20" s="2">
        <v>6456203.4335357305</v>
      </c>
      <c r="C20" s="2">
        <v>13690632.164201554</v>
      </c>
      <c r="D20" s="2">
        <v>19164906.451712787</v>
      </c>
      <c r="E20" s="2">
        <v>41015687.975976475</v>
      </c>
      <c r="F20" s="2">
        <v>19368610.300607193</v>
      </c>
      <c r="G20" s="2">
        <v>19368610.300607193</v>
      </c>
      <c r="H20" s="2">
        <f t="shared" si="0"/>
        <v>98917815.028903648</v>
      </c>
    </row>
    <row r="21" spans="1:8" ht="31.5">
      <c r="A21" s="12" t="s">
        <v>30</v>
      </c>
      <c r="B21" s="2">
        <v>104581.10920698741</v>
      </c>
      <c r="C21" s="2">
        <v>221768.33679680762</v>
      </c>
      <c r="D21" s="2">
        <v>315707.07746334141</v>
      </c>
      <c r="E21" s="2">
        <v>666217.05034951644</v>
      </c>
      <c r="F21" s="2">
        <v>313743.32762096229</v>
      </c>
      <c r="G21" s="2">
        <v>313743.32762096229</v>
      </c>
      <c r="H21" s="2">
        <f t="shared" si="0"/>
        <v>1609410.7830547825</v>
      </c>
    </row>
    <row r="22" spans="1:8" ht="15.75">
      <c r="A22" s="12" t="s">
        <v>31</v>
      </c>
      <c r="B22" s="2">
        <v>5161116.347254823</v>
      </c>
      <c r="C22" s="2">
        <v>10944349.290464822</v>
      </c>
      <c r="D22" s="2">
        <v>15562703.075131837</v>
      </c>
      <c r="E22" s="2">
        <v>32875337.684260752</v>
      </c>
      <c r="F22" s="2">
        <v>15483349.04176447</v>
      </c>
      <c r="G22" s="2">
        <v>15483349.04176447</v>
      </c>
      <c r="H22" s="2">
        <f t="shared" si="0"/>
        <v>79404738.842921525</v>
      </c>
    </row>
    <row r="23" spans="1:8" ht="31.5">
      <c r="A23" s="12" t="s">
        <v>32</v>
      </c>
      <c r="B23" s="2">
        <v>4281314.8793705665</v>
      </c>
      <c r="C23" s="2">
        <v>9078695.8304511737</v>
      </c>
      <c r="D23" s="2">
        <v>12870385.41326642</v>
      </c>
      <c r="E23" s="2">
        <v>27258200.808663618</v>
      </c>
      <c r="F23" s="2">
        <v>12843944.638111698</v>
      </c>
      <c r="G23" s="2">
        <v>12843944.638111698</v>
      </c>
      <c r="H23" s="2">
        <f t="shared" si="0"/>
        <v>65816475.498153433</v>
      </c>
    </row>
    <row r="24" spans="1:8" ht="31.5">
      <c r="A24" s="12" t="s">
        <v>33</v>
      </c>
      <c r="B24" s="2">
        <v>5351247.1612834381</v>
      </c>
      <c r="C24" s="2">
        <v>11347529.125911929</v>
      </c>
      <c r="D24" s="2">
        <v>16086885.091287084</v>
      </c>
      <c r="E24" s="2">
        <v>34079780.138946734</v>
      </c>
      <c r="F24" s="2">
        <v>16053741.483850315</v>
      </c>
      <c r="G24" s="2">
        <v>16053741.483850315</v>
      </c>
      <c r="H24" s="2">
        <f t="shared" si="0"/>
        <v>82274148.197934449</v>
      </c>
    </row>
    <row r="25" spans="1:8" ht="15.75">
      <c r="A25" s="12" t="s">
        <v>34</v>
      </c>
      <c r="B25" s="2">
        <v>223561.92668471122</v>
      </c>
      <c r="C25" s="2">
        <v>474071.81878164381</v>
      </c>
      <c r="D25" s="2">
        <v>674086.85470789892</v>
      </c>
      <c r="E25" s="2">
        <v>1423408.4625048945</v>
      </c>
      <c r="F25" s="2">
        <v>670685.78005413362</v>
      </c>
      <c r="G25" s="2">
        <v>670685.78005413362</v>
      </c>
      <c r="H25" s="2">
        <f t="shared" si="0"/>
        <v>3438866.8773210607</v>
      </c>
    </row>
    <row r="26" spans="1:8" ht="31.5">
      <c r="A26" s="11" t="s">
        <v>35</v>
      </c>
      <c r="B26" s="2">
        <v>4115844.0075143548</v>
      </c>
      <c r="C26" s="2">
        <v>8727808.3679053281</v>
      </c>
      <c r="D26" s="2">
        <v>12362280.325317618</v>
      </c>
      <c r="E26" s="2">
        <v>26193776.665764466</v>
      </c>
      <c r="F26" s="2">
        <v>12347532.022543063</v>
      </c>
      <c r="G26" s="2">
        <v>12347532.022543063</v>
      </c>
      <c r="H26" s="2">
        <f t="shared" si="0"/>
        <v>63251121.036168218</v>
      </c>
    </row>
    <row r="27" spans="1:8">
      <c r="A27" s="9" t="s">
        <v>16</v>
      </c>
      <c r="B27" s="8">
        <f>SUM(B4:B26)</f>
        <v>61884538.065073326</v>
      </c>
      <c r="C27" s="8">
        <f>SUM(C4:C26)</f>
        <v>131228585.96735068</v>
      </c>
      <c r="D27" s="8">
        <f>SUM(D4:D26)</f>
        <v>185305118.82262093</v>
      </c>
      <c r="E27" s="8">
        <f t="shared" ref="E27:H27" si="1">SUM(E4:E26)</f>
        <v>393745212.88054687</v>
      </c>
      <c r="F27" s="8">
        <f t="shared" si="1"/>
        <v>185653614.19521996</v>
      </c>
      <c r="G27" s="8">
        <f t="shared" si="1"/>
        <v>185653614.19521996</v>
      </c>
      <c r="H27" s="8">
        <f t="shared" si="1"/>
        <v>950357560.09360754</v>
      </c>
    </row>
    <row r="28" spans="1:8">
      <c r="H28" s="10"/>
    </row>
  </sheetData>
  <mergeCells count="2">
    <mergeCell ref="A2:H2"/>
    <mergeCell ref="G1:H1"/>
  </mergeCells>
  <pageMargins left="0.7" right="0.25" top="0.75" bottom="0.75" header="0.3" footer="0.3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90" zoomScaleNormal="90" workbookViewId="0">
      <selection activeCell="B27" sqref="B27"/>
    </sheetView>
  </sheetViews>
  <sheetFormatPr defaultRowHeight="15"/>
  <cols>
    <col min="1" max="1" width="66.42578125" customWidth="1"/>
    <col min="2" max="18" width="20.7109375" customWidth="1"/>
  </cols>
  <sheetData>
    <row r="1" spans="1:7">
      <c r="F1" s="25" t="s">
        <v>60</v>
      </c>
      <c r="G1" s="25"/>
    </row>
    <row r="2" spans="1:7" ht="42.75" customHeight="1">
      <c r="A2" s="29" t="s">
        <v>69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74</v>
      </c>
      <c r="C3" s="20" t="s">
        <v>17</v>
      </c>
      <c r="D3" s="20" t="s">
        <v>18</v>
      </c>
      <c r="E3" s="20" t="s">
        <v>19</v>
      </c>
      <c r="F3" s="20" t="s">
        <v>20</v>
      </c>
      <c r="G3" s="19" t="s">
        <v>21</v>
      </c>
    </row>
    <row r="4" spans="1:7" ht="31.5">
      <c r="A4" s="15" t="s">
        <v>47</v>
      </c>
      <c r="B4" s="2">
        <f>'МАКС-М_ФАПы'!B4+'СОГАЗ-МЕД_ ФАПы'!B4</f>
        <v>0</v>
      </c>
      <c r="C4" s="2">
        <f>'МАКС-М_ФАПы'!C4+'СОГАЗ-МЕД_ ФАПы'!C4</f>
        <v>0</v>
      </c>
      <c r="D4" s="2">
        <f>'МАКС-М_ФАПы'!D4+'СОГАЗ-МЕД_ ФАПы'!D4</f>
        <v>0</v>
      </c>
      <c r="E4" s="2">
        <f>'МАКС-М_ФАПы'!E4+'СОГАЗ-МЕД_ ФАПы'!E4</f>
        <v>0</v>
      </c>
      <c r="F4" s="2">
        <f>'МАКС-М_ФАПы'!F4+'СОГАЗ-МЕД_ ФАПы'!F4</f>
        <v>0</v>
      </c>
      <c r="G4" s="2">
        <f>C4+D4+E4+F4</f>
        <v>0</v>
      </c>
    </row>
    <row r="5" spans="1:7" ht="15.75">
      <c r="A5" s="14" t="s">
        <v>41</v>
      </c>
      <c r="B5" s="2">
        <f>'МАКС-М_ФАПы'!B5+'СОГАЗ-МЕД_ ФАПы'!B5</f>
        <v>635613.33333333337</v>
      </c>
      <c r="C5" s="2">
        <f>'МАКС-М_ФАПы'!C5+'СОГАЗ-МЕД_ ФАПы'!C5</f>
        <v>2098280</v>
      </c>
      <c r="D5" s="2">
        <f>'МАКС-М_ФАПы'!D5+'СОГАЗ-МЕД_ ФАПы'!D5</f>
        <v>1906840</v>
      </c>
      <c r="E5" s="2">
        <f>'МАКС-М_ФАПы'!E5+'СОГАЗ-МЕД_ ФАПы'!E5</f>
        <v>1906840</v>
      </c>
      <c r="F5" s="2">
        <f>'МАКС-М_ФАПы'!F5+'СОГАЗ-МЕД_ ФАПы'!F5</f>
        <v>1906840</v>
      </c>
      <c r="G5" s="2">
        <f t="shared" ref="G5:G26" si="0">C5+D5+E5+F5</f>
        <v>7818800</v>
      </c>
    </row>
    <row r="6" spans="1:7" ht="15.75">
      <c r="A6" s="14" t="s">
        <v>38</v>
      </c>
      <c r="B6" s="2">
        <f>'МАКС-М_ФАПы'!B6+'СОГАЗ-МЕД_ ФАПы'!B6</f>
        <v>0</v>
      </c>
      <c r="C6" s="2">
        <f>'МАКС-М_ФАПы'!C6+'СОГАЗ-МЕД_ ФАПы'!C6</f>
        <v>0</v>
      </c>
      <c r="D6" s="2">
        <f>'МАКС-М_ФАПы'!D6+'СОГАЗ-МЕД_ ФАПы'!D6</f>
        <v>0</v>
      </c>
      <c r="E6" s="2">
        <f>'МАКС-М_ФАПы'!E6+'СОГАЗ-МЕД_ ФАПы'!E6</f>
        <v>0</v>
      </c>
      <c r="F6" s="2">
        <f>'МАКС-М_ФАПы'!F6+'СОГАЗ-МЕД_ ФАПы'!F6</f>
        <v>0</v>
      </c>
      <c r="G6" s="2">
        <f t="shared" si="0"/>
        <v>0</v>
      </c>
    </row>
    <row r="7" spans="1:7" ht="15.75">
      <c r="A7" s="14" t="s">
        <v>39</v>
      </c>
      <c r="B7" s="2">
        <f>'МАКС-М_ФАПы'!B7+'СОГАЗ-МЕД_ ФАПы'!B7</f>
        <v>0</v>
      </c>
      <c r="C7" s="2">
        <f>'МАКС-М_ФАПы'!C7+'СОГАЗ-МЕД_ ФАПы'!C7</f>
        <v>0</v>
      </c>
      <c r="D7" s="2">
        <f>'МАКС-М_ФАПы'!D7+'СОГАЗ-МЕД_ ФАПы'!D7</f>
        <v>0</v>
      </c>
      <c r="E7" s="2">
        <f>'МАКС-М_ФАПы'!E7+'СОГАЗ-МЕД_ ФАПы'!E7</f>
        <v>0</v>
      </c>
      <c r="F7" s="2">
        <f>'МАКС-М_ФАПы'!F7+'СОГАЗ-МЕД_ ФАПы'!F7</f>
        <v>0</v>
      </c>
      <c r="G7" s="2">
        <f t="shared" si="0"/>
        <v>0</v>
      </c>
    </row>
    <row r="8" spans="1:7" ht="15.75">
      <c r="A8" s="14" t="s">
        <v>22</v>
      </c>
      <c r="B8" s="2">
        <f>'МАКС-М_ФАПы'!B8+'СОГАЗ-МЕД_ ФАПы'!B8</f>
        <v>1099329.1666666667</v>
      </c>
      <c r="C8" s="2">
        <f>'МАКС-М_ФАПы'!C8+'СОГАЗ-МЕД_ ФАПы'!C8</f>
        <v>3270037.5000000019</v>
      </c>
      <c r="D8" s="2">
        <f>'МАКС-М_ФАПы'!D8+'СОГАЗ-МЕД_ ФАПы'!D8</f>
        <v>3297987.5</v>
      </c>
      <c r="E8" s="2">
        <f>'МАКС-М_ФАПы'!E8+'СОГАЗ-МЕД_ ФАПы'!E8</f>
        <v>3297987.5</v>
      </c>
      <c r="F8" s="2">
        <f>'МАКС-М_ФАПы'!F8+'СОГАЗ-МЕД_ ФАПы'!F8</f>
        <v>3297987.5</v>
      </c>
      <c r="G8" s="2">
        <f t="shared" si="0"/>
        <v>13164000.000000002</v>
      </c>
    </row>
    <row r="9" spans="1:7" ht="15.75">
      <c r="A9" s="11" t="s">
        <v>23</v>
      </c>
      <c r="B9" s="2">
        <f>'МАКС-М_ФАПы'!B9+'СОГАЗ-МЕД_ ФАПы'!B9</f>
        <v>957200.00000000023</v>
      </c>
      <c r="C9" s="2">
        <f>'МАКС-М_ФАПы'!C9+'СОГАЗ-МЕД_ ФАПы'!C9</f>
        <v>2871599.9999999986</v>
      </c>
      <c r="D9" s="2">
        <f>'МАКС-М_ФАПы'!D9+'СОГАЗ-МЕД_ ФАПы'!D9</f>
        <v>2871600.0000000009</v>
      </c>
      <c r="E9" s="2">
        <f>'МАКС-М_ФАПы'!E9+'СОГАЗ-МЕД_ ФАПы'!E9</f>
        <v>2871600.0000000009</v>
      </c>
      <c r="F9" s="2">
        <f>'МАКС-М_ФАПы'!F9+'СОГАЗ-МЕД_ ФАПы'!F9</f>
        <v>2871600.0000000009</v>
      </c>
      <c r="G9" s="2">
        <f t="shared" si="0"/>
        <v>11486400</v>
      </c>
    </row>
    <row r="10" spans="1:7" ht="15.75">
      <c r="A10" s="13" t="s">
        <v>45</v>
      </c>
      <c r="B10" s="2">
        <f>'МАКС-М_ФАПы'!B10+'СОГАЗ-МЕД_ ФАПы'!B10</f>
        <v>0</v>
      </c>
      <c r="C10" s="2">
        <f>'МАКС-М_ФАПы'!C10+'СОГАЗ-МЕД_ ФАПы'!C10</f>
        <v>0</v>
      </c>
      <c r="D10" s="2">
        <f>'МАКС-М_ФАПы'!D10+'СОГАЗ-МЕД_ ФАПы'!D10</f>
        <v>0</v>
      </c>
      <c r="E10" s="2">
        <f>'МАКС-М_ФАПы'!E10+'СОГАЗ-МЕД_ ФАПы'!E10</f>
        <v>0</v>
      </c>
      <c r="F10" s="2">
        <f>'МАКС-М_ФАПы'!F10+'СОГАЗ-МЕД_ ФАПы'!F10</f>
        <v>0</v>
      </c>
      <c r="G10" s="2">
        <f t="shared" si="0"/>
        <v>0</v>
      </c>
    </row>
    <row r="11" spans="1:7" ht="15.75">
      <c r="A11" s="11" t="s">
        <v>24</v>
      </c>
      <c r="B11" s="2">
        <f>'МАКС-М_ФАПы'!B11+'СОГАЗ-МЕД_ ФАПы'!B11</f>
        <v>638133.33333333337</v>
      </c>
      <c r="C11" s="2">
        <f>'МАКС-М_ФАПы'!C11+'СОГАЗ-МЕД_ ФАПы'!C11</f>
        <v>1914400</v>
      </c>
      <c r="D11" s="2">
        <f>'МАКС-М_ФАПы'!D11+'СОГАЗ-МЕД_ ФАПы'!D11</f>
        <v>1914400</v>
      </c>
      <c r="E11" s="2">
        <f>'МАКС-М_ФАПы'!E11+'СОГАЗ-МЕД_ ФАПы'!E11</f>
        <v>1914400</v>
      </c>
      <c r="F11" s="2">
        <f>'МАКС-М_ФАПы'!F11+'СОГАЗ-МЕД_ ФАПы'!F11</f>
        <v>1914400</v>
      </c>
      <c r="G11" s="2">
        <f t="shared" si="0"/>
        <v>7657600</v>
      </c>
    </row>
    <row r="12" spans="1:7" ht="15.75">
      <c r="A12" s="12" t="s">
        <v>25</v>
      </c>
      <c r="B12" s="2">
        <f>'МАКС-М_ФАПы'!B12+'СОГАЗ-МЕД_ ФАПы'!B12</f>
        <v>780033.33333333337</v>
      </c>
      <c r="C12" s="2">
        <f>'МАКС-М_ФАПы'!C12+'СОГАЗ-МЕД_ ФАПы'!C12</f>
        <v>2340100</v>
      </c>
      <c r="D12" s="2">
        <f>'МАКС-М_ФАПы'!D12+'СОГАЗ-МЕД_ ФАПы'!D12</f>
        <v>2340100</v>
      </c>
      <c r="E12" s="2">
        <f>'МАКС-М_ФАПы'!E12+'СОГАЗ-МЕД_ ФАПы'!E12</f>
        <v>2340100</v>
      </c>
      <c r="F12" s="2">
        <f>'МАКС-М_ФАПы'!F12+'СОГАЗ-МЕД_ ФАПы'!F12</f>
        <v>2340100</v>
      </c>
      <c r="G12" s="2">
        <f t="shared" si="0"/>
        <v>9360400</v>
      </c>
    </row>
    <row r="13" spans="1:7" ht="15.75">
      <c r="A13" s="12" t="s">
        <v>42</v>
      </c>
      <c r="B13" s="2">
        <f>'МАКС-М_ФАПы'!B13+'СОГАЗ-МЕД_ ФАПы'!B13</f>
        <v>0</v>
      </c>
      <c r="C13" s="2">
        <f>'МАКС-М_ФАПы'!C13+'СОГАЗ-МЕД_ ФАПы'!C13</f>
        <v>0</v>
      </c>
      <c r="D13" s="2">
        <f>'МАКС-М_ФАПы'!D13+'СОГАЗ-МЕД_ ФАПы'!D13</f>
        <v>0</v>
      </c>
      <c r="E13" s="2">
        <f>'МАКС-М_ФАПы'!E13+'СОГАЗ-МЕД_ ФАПы'!E13</f>
        <v>0</v>
      </c>
      <c r="F13" s="2">
        <f>'МАКС-М_ФАПы'!F13+'СОГАЗ-МЕД_ ФАПы'!F13</f>
        <v>0</v>
      </c>
      <c r="G13" s="2">
        <f t="shared" si="0"/>
        <v>0</v>
      </c>
    </row>
    <row r="14" spans="1:7" ht="15.75">
      <c r="A14" s="13" t="s">
        <v>26</v>
      </c>
      <c r="B14" s="2">
        <f>'МАКС-М_ФАПы'!B14+'СОГАЗ-МЕД_ ФАПы'!B14</f>
        <v>1833741.111111111</v>
      </c>
      <c r="C14" s="2">
        <f>'МАКС-М_ФАПы'!C14+'СОГАЗ-МЕД_ ФАПы'!C14</f>
        <v>5224730.0000000028</v>
      </c>
      <c r="D14" s="2">
        <f>'МАКС-М_ФАПы'!D14+'СОГАЗ-МЕД_ ФАПы'!D14</f>
        <v>5501223.333333333</v>
      </c>
      <c r="E14" s="2">
        <f>'МАКС-М_ФАПы'!E14+'СОГАЗ-МЕД_ ФАПы'!E14</f>
        <v>5501223.333333333</v>
      </c>
      <c r="F14" s="2">
        <f>'МАКС-М_ФАПы'!F14+'СОГАЗ-МЕД_ ФАПы'!F14</f>
        <v>5501223.333333333</v>
      </c>
      <c r="G14" s="2">
        <f t="shared" si="0"/>
        <v>21728400</v>
      </c>
    </row>
    <row r="15" spans="1:7" ht="15.75">
      <c r="A15" s="13" t="s">
        <v>27</v>
      </c>
      <c r="B15" s="2">
        <f>'МАКС-М_ФАПы'!B15+'СОГАЗ-МЕД_ ФАПы'!B15</f>
        <v>0</v>
      </c>
      <c r="C15" s="2">
        <f>'МАКС-М_ФАПы'!C15+'СОГАЗ-МЕД_ ФАПы'!C15</f>
        <v>0</v>
      </c>
      <c r="D15" s="2">
        <f>'МАКС-М_ФАПы'!D15+'СОГАЗ-МЕД_ ФАПы'!D15</f>
        <v>0</v>
      </c>
      <c r="E15" s="2">
        <f>'МАКС-М_ФАПы'!E15+'СОГАЗ-МЕД_ ФАПы'!E15</f>
        <v>0</v>
      </c>
      <c r="F15" s="2">
        <f>'МАКС-М_ФАПы'!F15+'СОГАЗ-МЕД_ ФАПы'!F15</f>
        <v>0</v>
      </c>
      <c r="G15" s="2">
        <f t="shared" si="0"/>
        <v>0</v>
      </c>
    </row>
    <row r="16" spans="1:7" ht="15.75">
      <c r="A16" s="11" t="s">
        <v>40</v>
      </c>
      <c r="B16" s="2">
        <f>'МАКС-М_ФАПы'!B16+'СОГАЗ-МЕД_ ФАПы'!B16</f>
        <v>0</v>
      </c>
      <c r="C16" s="2">
        <f>'МАКС-М_ФАПы'!C16+'СОГАЗ-МЕД_ ФАПы'!C16</f>
        <v>0</v>
      </c>
      <c r="D16" s="2">
        <f>'МАКС-М_ФАПы'!D16+'СОГАЗ-МЕД_ ФАПы'!D16</f>
        <v>0</v>
      </c>
      <c r="E16" s="2">
        <f>'МАКС-М_ФАПы'!E16+'СОГАЗ-МЕД_ ФАПы'!E16</f>
        <v>0</v>
      </c>
      <c r="F16" s="2">
        <f>'МАКС-М_ФАПы'!F16+'СОГАЗ-МЕД_ ФАПы'!F16</f>
        <v>0</v>
      </c>
      <c r="G16" s="2">
        <f t="shared" si="0"/>
        <v>0</v>
      </c>
    </row>
    <row r="17" spans="1:7" ht="15.75">
      <c r="A17" s="13" t="s">
        <v>28</v>
      </c>
      <c r="B17" s="2">
        <f>'МАКС-М_ФАПы'!B17+'СОГАЗ-МЕД_ ФАПы'!B17</f>
        <v>934865.33333333337</v>
      </c>
      <c r="C17" s="2">
        <f>'МАКС-М_ФАПы'!C17+'СОГАЗ-МЕД_ ФАПы'!C17</f>
        <v>2689732.0000000005</v>
      </c>
      <c r="D17" s="2">
        <f>'МАКС-М_ФАПы'!D17+'СОГАЗ-МЕД_ ФАПы'!D17</f>
        <v>2804596</v>
      </c>
      <c r="E17" s="2">
        <f>'МАКС-М_ФАПы'!E17+'СОГАЗ-МЕД_ ФАПы'!E17</f>
        <v>2804596</v>
      </c>
      <c r="F17" s="2">
        <f>'МАКС-М_ФАПы'!F17+'СОГАЗ-МЕД_ ФАПы'!F17</f>
        <v>2804596</v>
      </c>
      <c r="G17" s="2">
        <f t="shared" si="0"/>
        <v>11103520</v>
      </c>
    </row>
    <row r="18" spans="1:7" ht="15.75">
      <c r="A18" s="11" t="s">
        <v>29</v>
      </c>
      <c r="B18" s="2">
        <f>'МАКС-М_ФАПы'!B18+'СОГАЗ-МЕД_ ФАПы'!B18</f>
        <v>0</v>
      </c>
      <c r="C18" s="2">
        <f>'МАКС-М_ФАПы'!C18+'СОГАЗ-МЕД_ ФАПы'!C18</f>
        <v>0</v>
      </c>
      <c r="D18" s="2">
        <f>'МАКС-М_ФАПы'!D18+'СОГАЗ-МЕД_ ФАПы'!D18</f>
        <v>0</v>
      </c>
      <c r="E18" s="2">
        <f>'МАКС-М_ФАПы'!E18+'СОГАЗ-МЕД_ ФАПы'!E18</f>
        <v>0</v>
      </c>
      <c r="F18" s="2">
        <f>'МАКС-М_ФАПы'!F18+'СОГАЗ-МЕД_ ФАПы'!F18</f>
        <v>0</v>
      </c>
      <c r="G18" s="2">
        <f t="shared" si="0"/>
        <v>0</v>
      </c>
    </row>
    <row r="19" spans="1:7" ht="31.5">
      <c r="A19" s="13" t="s">
        <v>43</v>
      </c>
      <c r="B19" s="2">
        <f>'МАКС-М_ФАПы'!B19+'СОГАЗ-МЕД_ ФАПы'!B19</f>
        <v>1404963.3333333337</v>
      </c>
      <c r="C19" s="2">
        <f>'МАКС-М_ФАПы'!C19+'СОГАЗ-МЕД_ ФАПы'!C19</f>
        <v>4186930.0000000028</v>
      </c>
      <c r="D19" s="2">
        <f>'МАКС-М_ФАПы'!D19+'СОГАЗ-МЕД_ ФАПы'!D19</f>
        <v>4214890</v>
      </c>
      <c r="E19" s="2">
        <f>'МАКС-М_ФАПы'!E19+'СОГАЗ-МЕД_ ФАПы'!E19</f>
        <v>4214890</v>
      </c>
      <c r="F19" s="2">
        <f>'МАКС-М_ФАПы'!F19+'СОГАЗ-МЕД_ ФАПы'!F19</f>
        <v>4214890</v>
      </c>
      <c r="G19" s="2">
        <f t="shared" si="0"/>
        <v>16831600.000000004</v>
      </c>
    </row>
    <row r="20" spans="1:7" ht="15.75">
      <c r="A20" s="12" t="s">
        <v>44</v>
      </c>
      <c r="B20" s="2">
        <f>'МАКС-М_ФАПы'!B20+'СОГАЗ-МЕД_ ФАПы'!B20</f>
        <v>1398182.666666667</v>
      </c>
      <c r="C20" s="2">
        <f>'МАКС-М_ФАПы'!C20+'СОГАЗ-МЕД_ ФАПы'!C20</f>
        <v>2892755.9999999981</v>
      </c>
      <c r="D20" s="2">
        <f>'МАКС-М_ФАПы'!D20+'СОГАЗ-МЕД_ ФАПы'!D20</f>
        <v>4194548.0000000009</v>
      </c>
      <c r="E20" s="2">
        <f>'МАКС-М_ФАПы'!E20+'СОГАЗ-МЕД_ ФАПы'!E20</f>
        <v>4194548.0000000009</v>
      </c>
      <c r="F20" s="2">
        <f>'МАКС-М_ФАПы'!F20+'СОГАЗ-МЕД_ ФАПы'!F20</f>
        <v>4194548.0000000009</v>
      </c>
      <c r="G20" s="2">
        <f t="shared" si="0"/>
        <v>15476400</v>
      </c>
    </row>
    <row r="21" spans="1:7" ht="31.5">
      <c r="A21" s="12" t="s">
        <v>30</v>
      </c>
      <c r="B21" s="2">
        <f>'МАКС-М_ФАПы'!B21+'СОГАЗ-МЕД_ ФАПы'!B21</f>
        <v>4221252</v>
      </c>
      <c r="C21" s="2">
        <f>'МАКС-М_ФАПы'!C21+'СОГАЗ-МЕД_ ФАПы'!C21</f>
        <v>12357452</v>
      </c>
      <c r="D21" s="2">
        <f>'МАКС-М_ФАПы'!D21+'СОГАЗ-МЕД_ ФАПы'!D21</f>
        <v>12663756</v>
      </c>
      <c r="E21" s="2">
        <f>'МАКС-М_ФАПы'!E21+'СОГАЗ-МЕД_ ФАПы'!E21</f>
        <v>12663756</v>
      </c>
      <c r="F21" s="2">
        <f>'МАКС-М_ФАПы'!F21+'СОГАЗ-МЕД_ ФАПы'!F21</f>
        <v>12663756</v>
      </c>
      <c r="G21" s="2">
        <f t="shared" si="0"/>
        <v>50348720</v>
      </c>
    </row>
    <row r="22" spans="1:7" ht="15.75">
      <c r="A22" s="12" t="s">
        <v>31</v>
      </c>
      <c r="B22" s="2">
        <f>'МАКС-М_ФАПы'!B22+'СОГАЗ-МЕД_ ФАПы'!B22</f>
        <v>4457361.333333334</v>
      </c>
      <c r="C22" s="2">
        <f>'МАКС-М_ФАПы'!C22+'СОГАЗ-МЕД_ ФАПы'!C22</f>
        <v>12912628.000000006</v>
      </c>
      <c r="D22" s="2">
        <f>'МАКС-М_ФАПы'!D22+'СОГАЗ-МЕД_ ФАПы'!D22</f>
        <v>13372084.000000002</v>
      </c>
      <c r="E22" s="2">
        <f>'МАКС-М_ФАПы'!E22+'СОГАЗ-МЕД_ ФАПы'!E22</f>
        <v>13372084.000000002</v>
      </c>
      <c r="F22" s="2">
        <f>'МАКС-М_ФАПы'!F22+'СОГАЗ-МЕД_ ФАПы'!F22</f>
        <v>13372084.000000002</v>
      </c>
      <c r="G22" s="2">
        <f t="shared" si="0"/>
        <v>53028880.000000007</v>
      </c>
    </row>
    <row r="23" spans="1:7" ht="31.5">
      <c r="A23" s="12" t="s">
        <v>32</v>
      </c>
      <c r="B23" s="2">
        <f>'МАКС-М_ФАПы'!B23+'СОГАЗ-МЕД_ ФАПы'!B23</f>
        <v>2248369.3333333335</v>
      </c>
      <c r="C23" s="2">
        <f>'МАКС-М_ФАПы'!C23+'СОГАЗ-МЕД_ ФАПы'!C23</f>
        <v>6057435.9999999963</v>
      </c>
      <c r="D23" s="2">
        <f>'МАКС-М_ФАПы'!D23+'СОГАЗ-МЕД_ ФАПы'!D23</f>
        <v>6745108.0000000019</v>
      </c>
      <c r="E23" s="2">
        <f>'МАКС-М_ФАПы'!E23+'СОГАЗ-МЕД_ ФАПы'!E23</f>
        <v>6745108.0000000019</v>
      </c>
      <c r="F23" s="2">
        <f>'МАКС-М_ФАПы'!F23+'СОГАЗ-МЕД_ ФАПы'!F23</f>
        <v>6745108.0000000019</v>
      </c>
      <c r="G23" s="2">
        <f t="shared" si="0"/>
        <v>26292760</v>
      </c>
    </row>
    <row r="24" spans="1:7" ht="31.5">
      <c r="A24" s="12" t="s">
        <v>33</v>
      </c>
      <c r="B24" s="2">
        <f>'МАКС-М_ФАПы'!B24+'СОГАЗ-МЕД_ ФАПы'!B24</f>
        <v>2417182</v>
      </c>
      <c r="C24" s="2">
        <f>'МАКС-М_ФАПы'!C24+'СОГАЗ-МЕД_ ФАПы'!C24</f>
        <v>7535682</v>
      </c>
      <c r="D24" s="2">
        <f>'МАКС-М_ФАПы'!D24+'СОГАЗ-МЕД_ ФАПы'!D24</f>
        <v>7251546</v>
      </c>
      <c r="E24" s="2">
        <f>'МАКС-М_ФАПы'!E24+'СОГАЗ-МЕД_ ФАПы'!E24</f>
        <v>7251546</v>
      </c>
      <c r="F24" s="2">
        <f>'МАКС-М_ФАПы'!F24+'СОГАЗ-МЕД_ ФАПы'!F24</f>
        <v>7251546</v>
      </c>
      <c r="G24" s="2">
        <f t="shared" si="0"/>
        <v>29290320</v>
      </c>
    </row>
    <row r="25" spans="1:7" ht="15.75">
      <c r="A25" s="12" t="s">
        <v>34</v>
      </c>
      <c r="B25" s="2">
        <f>'МАКС-М_ФАПы'!B25+'СОГАЗ-МЕД_ ФАПы'!B25</f>
        <v>3048158.333333334</v>
      </c>
      <c r="C25" s="2">
        <f>'МАКС-М_ФАПы'!C25+'СОГАЗ-МЕД_ ФАПы'!C25</f>
        <v>9020775.0000000056</v>
      </c>
      <c r="D25" s="2">
        <f>'МАКС-М_ФАПы'!D25+'СОГАЗ-МЕД_ ФАПы'!D25</f>
        <v>9144475.0000000019</v>
      </c>
      <c r="E25" s="2">
        <f>'МАКС-М_ФАПы'!E25+'СОГАЗ-МЕД_ ФАПы'!E25</f>
        <v>9144475.0000000019</v>
      </c>
      <c r="F25" s="2">
        <f>'МАКС-М_ФАПы'!F25+'СОГАЗ-МЕД_ ФАПы'!F25</f>
        <v>9144475.0000000019</v>
      </c>
      <c r="G25" s="2">
        <f t="shared" si="0"/>
        <v>36454200.000000007</v>
      </c>
    </row>
    <row r="26" spans="1:7" ht="31.5">
      <c r="A26" s="11" t="s">
        <v>35</v>
      </c>
      <c r="B26" s="2">
        <f>'МАКС-М_ФАПы'!B26+'СОГАЗ-МЕД_ ФАПы'!B26</f>
        <v>2080314.6666666667</v>
      </c>
      <c r="C26" s="2">
        <f>'МАКС-М_ФАПы'!C26+'СОГАЗ-МЕД_ ФАПы'!C26</f>
        <v>6068648</v>
      </c>
      <c r="D26" s="2">
        <f>'МАКС-М_ФАПы'!D26+'СОГАЗ-МЕД_ ФАПы'!D26</f>
        <v>6240944</v>
      </c>
      <c r="E26" s="2">
        <f>'МАКС-М_ФАПы'!E26+'СОГАЗ-МЕД_ ФАПы'!E26</f>
        <v>6240944</v>
      </c>
      <c r="F26" s="2">
        <f>'МАКС-М_ФАПы'!F26+'СОГАЗ-МЕД_ ФАПы'!F26</f>
        <v>6240944</v>
      </c>
      <c r="G26" s="2">
        <f t="shared" si="0"/>
        <v>24791480</v>
      </c>
    </row>
    <row r="27" spans="1:7">
      <c r="A27" s="17" t="s">
        <v>16</v>
      </c>
      <c r="B27" s="8">
        <f>SUM(B4:B26)</f>
        <v>28154699.27777778</v>
      </c>
      <c r="C27" s="8">
        <f>SUM(C4:C26)</f>
        <v>81441186.500000015</v>
      </c>
      <c r="D27" s="8">
        <f t="shared" ref="D27:G27" si="1">SUM(D4:D26)</f>
        <v>84464097.833333328</v>
      </c>
      <c r="E27" s="8">
        <f t="shared" si="1"/>
        <v>84464097.833333328</v>
      </c>
      <c r="F27" s="8">
        <f t="shared" si="1"/>
        <v>84464097.833333328</v>
      </c>
      <c r="G27" s="8">
        <f t="shared" si="1"/>
        <v>334833480</v>
      </c>
    </row>
    <row r="28" spans="1:7">
      <c r="G28" s="10"/>
    </row>
  </sheetData>
  <mergeCells count="2">
    <mergeCell ref="A2:G2"/>
    <mergeCell ref="F1:G1"/>
  </mergeCells>
  <pageMargins left="0.7" right="0.28000000000000003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workbookViewId="0">
      <selection activeCell="E39" sqref="E39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61</v>
      </c>
      <c r="G1" s="25"/>
    </row>
    <row r="2" spans="1:7" ht="42.75" customHeight="1">
      <c r="A2" s="29" t="s">
        <v>70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74</v>
      </c>
      <c r="C3" s="20" t="s">
        <v>17</v>
      </c>
      <c r="D3" s="20" t="s">
        <v>18</v>
      </c>
      <c r="E3" s="20" t="s">
        <v>19</v>
      </c>
      <c r="F3" s="20" t="s">
        <v>20</v>
      </c>
      <c r="G3" s="19" t="s">
        <v>21</v>
      </c>
    </row>
    <row r="4" spans="1:7" ht="31.5">
      <c r="A4" s="15" t="s">
        <v>47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SUM(C4:F4)</f>
        <v>0</v>
      </c>
    </row>
    <row r="5" spans="1:7" ht="15.75">
      <c r="A5" s="14" t="s">
        <v>41</v>
      </c>
      <c r="B5" s="2">
        <v>121717.038702773</v>
      </c>
      <c r="C5" s="2">
        <v>401810.99825248244</v>
      </c>
      <c r="D5" s="2">
        <v>365151.11610831902</v>
      </c>
      <c r="E5" s="2">
        <v>365151.11610831902</v>
      </c>
      <c r="F5" s="2">
        <v>365151.11610831902</v>
      </c>
      <c r="G5" s="2">
        <f t="shared" ref="G5:G26" si="0">SUM(C5:F5)</f>
        <v>1497264.3465774395</v>
      </c>
    </row>
    <row r="6" spans="1:7" ht="15.75">
      <c r="A6" s="14" t="s">
        <v>38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ht="15.75">
      <c r="A7" s="14" t="s">
        <v>39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0</v>
      </c>
    </row>
    <row r="8" spans="1:7" ht="15.75">
      <c r="A8" s="14" t="s">
        <v>22</v>
      </c>
      <c r="B8" s="2">
        <v>827429.68086632248</v>
      </c>
      <c r="C8" s="2">
        <v>2461251.9771944936</v>
      </c>
      <c r="D8" s="2">
        <v>2482289.0425989674</v>
      </c>
      <c r="E8" s="2">
        <v>2482289.0425989674</v>
      </c>
      <c r="F8" s="2">
        <v>2482289.0425989674</v>
      </c>
      <c r="G8" s="2">
        <f t="shared" si="0"/>
        <v>9908119.104991395</v>
      </c>
    </row>
    <row r="9" spans="1:7" ht="15.75">
      <c r="A9" s="11" t="s">
        <v>23</v>
      </c>
      <c r="B9" s="2">
        <v>856012.36862147774</v>
      </c>
      <c r="C9" s="2">
        <v>2568037.1058644312</v>
      </c>
      <c r="D9" s="2">
        <v>2568037.1058644336</v>
      </c>
      <c r="E9" s="2">
        <v>2568037.1058644336</v>
      </c>
      <c r="F9" s="2">
        <v>2568037.1058644336</v>
      </c>
      <c r="G9" s="2">
        <f t="shared" si="0"/>
        <v>10272148.423457732</v>
      </c>
    </row>
    <row r="10" spans="1:7" ht="15.75">
      <c r="A10" s="13" t="s">
        <v>45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ht="15.75">
      <c r="A11" s="11" t="s">
        <v>24</v>
      </c>
      <c r="B11" s="2">
        <v>6861.6487455197139</v>
      </c>
      <c r="C11" s="2">
        <v>20584.946236559143</v>
      </c>
      <c r="D11" s="2">
        <v>20584.946236559143</v>
      </c>
      <c r="E11" s="2">
        <v>20584.946236559143</v>
      </c>
      <c r="F11" s="2">
        <v>20584.946236559143</v>
      </c>
      <c r="G11" s="2">
        <f t="shared" si="0"/>
        <v>82339.78494623657</v>
      </c>
    </row>
    <row r="12" spans="1:7" ht="15.75">
      <c r="A12" s="12" t="s">
        <v>25</v>
      </c>
      <c r="B12" s="2">
        <v>690368.85553576984</v>
      </c>
      <c r="C12" s="2">
        <v>2071106.5666073093</v>
      </c>
      <c r="D12" s="2">
        <v>2071106.5666073093</v>
      </c>
      <c r="E12" s="2">
        <v>2071106.5666073093</v>
      </c>
      <c r="F12" s="2">
        <v>2071106.5666073093</v>
      </c>
      <c r="G12" s="2">
        <f t="shared" si="0"/>
        <v>8284426.2664292371</v>
      </c>
    </row>
    <row r="13" spans="1:7" ht="15.75">
      <c r="A13" s="12" t="s">
        <v>42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0</v>
      </c>
    </row>
    <row r="14" spans="1:7" ht="15.75">
      <c r="A14" s="13" t="s">
        <v>26</v>
      </c>
      <c r="B14" s="2">
        <v>1672753.4562151926</v>
      </c>
      <c r="C14" s="2">
        <v>4766040.916209599</v>
      </c>
      <c r="D14" s="2">
        <v>5018260.3686455777</v>
      </c>
      <c r="E14" s="2">
        <v>5018260.3686455777</v>
      </c>
      <c r="F14" s="2">
        <v>5018260.3686455777</v>
      </c>
      <c r="G14" s="2">
        <f t="shared" si="0"/>
        <v>19820822.022146333</v>
      </c>
    </row>
    <row r="15" spans="1:7" ht="15.75">
      <c r="A15" s="13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</row>
    <row r="16" spans="1:7" ht="15.75">
      <c r="A16" s="11" t="s">
        <v>40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ht="15.75">
      <c r="A17" s="13" t="s">
        <v>28</v>
      </c>
      <c r="B17" s="2">
        <v>19677.014881282081</v>
      </c>
      <c r="C17" s="2">
        <v>56613.390938296223</v>
      </c>
      <c r="D17" s="2">
        <v>59031.044643846246</v>
      </c>
      <c r="E17" s="2">
        <v>59031.044643846246</v>
      </c>
      <c r="F17" s="2">
        <v>59031.044643846246</v>
      </c>
      <c r="G17" s="2">
        <f t="shared" si="0"/>
        <v>233706.52486983498</v>
      </c>
    </row>
    <row r="18" spans="1:7" ht="15.75">
      <c r="A18" s="11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ht="31.5">
      <c r="A19" s="13" t="s">
        <v>43</v>
      </c>
      <c r="B19" s="2">
        <v>415818.599092866</v>
      </c>
      <c r="C19" s="2">
        <v>1239180.6432195581</v>
      </c>
      <c r="D19" s="2">
        <v>1247455.797278598</v>
      </c>
      <c r="E19" s="2">
        <v>1247455.797278598</v>
      </c>
      <c r="F19" s="2">
        <v>1247455.797278598</v>
      </c>
      <c r="G19" s="2">
        <f t="shared" si="0"/>
        <v>4981548.0350553524</v>
      </c>
    </row>
    <row r="20" spans="1:7" ht="15.75">
      <c r="A20" s="12" t="s">
        <v>44</v>
      </c>
      <c r="B20" s="2">
        <v>305754.74787077133</v>
      </c>
      <c r="C20" s="2">
        <v>632588.2179188272</v>
      </c>
      <c r="D20" s="2">
        <v>917264.24361231411</v>
      </c>
      <c r="E20" s="2">
        <v>917264.24361231411</v>
      </c>
      <c r="F20" s="2">
        <v>917264.24361231411</v>
      </c>
      <c r="G20" s="2">
        <f t="shared" si="0"/>
        <v>3384380.9487557695</v>
      </c>
    </row>
    <row r="21" spans="1:7" ht="31.5">
      <c r="A21" s="12" t="s">
        <v>30</v>
      </c>
      <c r="B21" s="2">
        <v>4115881.7688937029</v>
      </c>
      <c r="C21" s="2">
        <v>12048987.219142336</v>
      </c>
      <c r="D21" s="2">
        <v>12347645.30668111</v>
      </c>
      <c r="E21" s="2">
        <v>12347645.30668111</v>
      </c>
      <c r="F21" s="2">
        <v>12347645.30668111</v>
      </c>
      <c r="G21" s="2">
        <f t="shared" si="0"/>
        <v>49091923.139185667</v>
      </c>
    </row>
    <row r="22" spans="1:7" ht="15.75">
      <c r="A22" s="12" t="s">
        <v>31</v>
      </c>
      <c r="B22" s="2">
        <v>75024.982371569567</v>
      </c>
      <c r="C22" s="2">
        <v>217341.52015586407</v>
      </c>
      <c r="D22" s="2">
        <v>225074.94711470869</v>
      </c>
      <c r="E22" s="2">
        <v>225074.94711470869</v>
      </c>
      <c r="F22" s="2">
        <v>225074.94711470869</v>
      </c>
      <c r="G22" s="2">
        <f t="shared" si="0"/>
        <v>892566.36149999022</v>
      </c>
    </row>
    <row r="23" spans="1:7" ht="31.5">
      <c r="A23" s="12" t="s">
        <v>32</v>
      </c>
      <c r="B23" s="2">
        <v>50821.16953936097</v>
      </c>
      <c r="C23" s="2">
        <v>136919.66767462951</v>
      </c>
      <c r="D23" s="2">
        <v>152463.50861808291</v>
      </c>
      <c r="E23" s="2">
        <v>152463.50861808291</v>
      </c>
      <c r="F23" s="2">
        <v>152463.50861808291</v>
      </c>
      <c r="G23" s="2">
        <f t="shared" si="0"/>
        <v>594310.19352887827</v>
      </c>
    </row>
    <row r="24" spans="1:7" ht="31.5">
      <c r="A24" s="12" t="s">
        <v>33</v>
      </c>
      <c r="B24" s="2">
        <v>493408.42756994249</v>
      </c>
      <c r="C24" s="2">
        <v>1538224.6791044776</v>
      </c>
      <c r="D24" s="2">
        <v>1480225.2827098274</v>
      </c>
      <c r="E24" s="2">
        <v>1480225.2827098274</v>
      </c>
      <c r="F24" s="2">
        <v>1480225.2827098274</v>
      </c>
      <c r="G24" s="2">
        <f t="shared" si="0"/>
        <v>5978900.5272339601</v>
      </c>
    </row>
    <row r="25" spans="1:7" ht="15.75">
      <c r="A25" s="12" t="s">
        <v>34</v>
      </c>
      <c r="B25" s="2">
        <v>2763615.8224223186</v>
      </c>
      <c r="C25" s="2">
        <v>8178694.7377006449</v>
      </c>
      <c r="D25" s="2">
        <v>8290847.4672669554</v>
      </c>
      <c r="E25" s="2">
        <v>8290847.4672669554</v>
      </c>
      <c r="F25" s="2">
        <v>8290847.4672669554</v>
      </c>
      <c r="G25" s="2">
        <f t="shared" si="0"/>
        <v>33051237.139501508</v>
      </c>
    </row>
    <row r="26" spans="1:7" ht="31.5">
      <c r="A26" s="11" t="s">
        <v>35</v>
      </c>
      <c r="B26" s="2">
        <v>404586.71737840428</v>
      </c>
      <c r="C26" s="2">
        <v>1180251.4362787192</v>
      </c>
      <c r="D26" s="2">
        <v>1213760.1521352127</v>
      </c>
      <c r="E26" s="2">
        <v>1213760.1521352127</v>
      </c>
      <c r="F26" s="2">
        <v>1213760.1521352127</v>
      </c>
      <c r="G26" s="2">
        <f t="shared" si="0"/>
        <v>4821531.8926843572</v>
      </c>
    </row>
    <row r="27" spans="1:7">
      <c r="A27" s="17" t="s">
        <v>16</v>
      </c>
      <c r="B27" s="8">
        <f>SUM(B4:B26)</f>
        <v>12819732.298707273</v>
      </c>
      <c r="C27" s="8">
        <f>SUM(C4:C26)</f>
        <v>37517634.022498228</v>
      </c>
      <c r="D27" s="8">
        <f t="shared" ref="D27:G27" si="1">SUM(D4:D26)</f>
        <v>38459196.896121822</v>
      </c>
      <c r="E27" s="8">
        <f t="shared" si="1"/>
        <v>38459196.896121822</v>
      </c>
      <c r="F27" s="8">
        <f t="shared" si="1"/>
        <v>38459196.896121822</v>
      </c>
      <c r="G27" s="8">
        <f t="shared" si="1"/>
        <v>152895224.71086371</v>
      </c>
    </row>
    <row r="28" spans="1:7">
      <c r="G28" s="10"/>
    </row>
  </sheetData>
  <mergeCells count="2">
    <mergeCell ref="A2:G2"/>
    <mergeCell ref="F1:G1"/>
  </mergeCells>
  <pageMargins left="0.7" right="0.28000000000000003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90" zoomScaleNormal="90" workbookViewId="0">
      <selection activeCell="G29" sqref="G29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62</v>
      </c>
      <c r="G1" s="25"/>
    </row>
    <row r="2" spans="1:7" ht="42.75" customHeight="1">
      <c r="A2" s="29" t="s">
        <v>71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74</v>
      </c>
      <c r="C3" s="20" t="s">
        <v>17</v>
      </c>
      <c r="D3" s="20" t="s">
        <v>18</v>
      </c>
      <c r="E3" s="20" t="s">
        <v>19</v>
      </c>
      <c r="F3" s="20" t="s">
        <v>20</v>
      </c>
      <c r="G3" s="19" t="s">
        <v>21</v>
      </c>
    </row>
    <row r="4" spans="1:7" ht="31.5">
      <c r="A4" s="15" t="s">
        <v>47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SUM(C4:F4)</f>
        <v>0</v>
      </c>
    </row>
    <row r="5" spans="1:7" ht="15.75">
      <c r="A5" s="14" t="s">
        <v>41</v>
      </c>
      <c r="B5" s="2">
        <v>513896.29463056033</v>
      </c>
      <c r="C5" s="2">
        <v>1696469.0017475176</v>
      </c>
      <c r="D5" s="2">
        <v>1541688.883891681</v>
      </c>
      <c r="E5" s="2">
        <v>1541688.883891681</v>
      </c>
      <c r="F5" s="2">
        <v>1541688.883891681</v>
      </c>
      <c r="G5" s="2">
        <f t="shared" ref="G5:G26" si="0">SUM(C5:F5)</f>
        <v>6321535.6534225605</v>
      </c>
    </row>
    <row r="6" spans="1:7" ht="15.75">
      <c r="A6" s="14" t="s">
        <v>38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ht="15.75">
      <c r="A7" s="14" t="s">
        <v>39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0</v>
      </c>
    </row>
    <row r="8" spans="1:7" ht="15.75">
      <c r="A8" s="14" t="s">
        <v>22</v>
      </c>
      <c r="B8" s="2">
        <v>271899.48580034426</v>
      </c>
      <c r="C8" s="2">
        <v>808785.52280550823</v>
      </c>
      <c r="D8" s="2">
        <v>815698.45740103279</v>
      </c>
      <c r="E8" s="2">
        <v>815698.45740103279</v>
      </c>
      <c r="F8" s="2">
        <v>815698.45740103279</v>
      </c>
      <c r="G8" s="2">
        <f t="shared" si="0"/>
        <v>3255880.8950086068</v>
      </c>
    </row>
    <row r="9" spans="1:7" ht="15.75">
      <c r="A9" s="11" t="s">
        <v>23</v>
      </c>
      <c r="B9" s="2">
        <v>101187.63137852249</v>
      </c>
      <c r="C9" s="2">
        <v>303562.89413556724</v>
      </c>
      <c r="D9" s="2">
        <v>303562.89413556753</v>
      </c>
      <c r="E9" s="2">
        <v>303562.89413556753</v>
      </c>
      <c r="F9" s="2">
        <v>303562.89413556753</v>
      </c>
      <c r="G9" s="2">
        <f t="shared" si="0"/>
        <v>1214251.5765422699</v>
      </c>
    </row>
    <row r="10" spans="1:7" ht="15.75">
      <c r="A10" s="13" t="s">
        <v>45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ht="15.75">
      <c r="A11" s="11" t="s">
        <v>24</v>
      </c>
      <c r="B11" s="2">
        <v>631271.68458781368</v>
      </c>
      <c r="C11" s="2">
        <v>1893815.0537634408</v>
      </c>
      <c r="D11" s="2">
        <v>1893815.0537634408</v>
      </c>
      <c r="E11" s="2">
        <v>1893815.0537634408</v>
      </c>
      <c r="F11" s="2">
        <v>1893815.0537634408</v>
      </c>
      <c r="G11" s="2">
        <f t="shared" si="0"/>
        <v>7575260.2150537632</v>
      </c>
    </row>
    <row r="12" spans="1:7" ht="15.75">
      <c r="A12" s="12" t="s">
        <v>25</v>
      </c>
      <c r="B12" s="2">
        <v>89664.477797563522</v>
      </c>
      <c r="C12" s="2">
        <v>268993.43339269055</v>
      </c>
      <c r="D12" s="2">
        <v>268993.43339269055</v>
      </c>
      <c r="E12" s="2">
        <v>268993.43339269055</v>
      </c>
      <c r="F12" s="2">
        <v>268993.43339269055</v>
      </c>
      <c r="G12" s="2">
        <f t="shared" si="0"/>
        <v>1075973.7335707622</v>
      </c>
    </row>
    <row r="13" spans="1:7" ht="15.75">
      <c r="A13" s="12" t="s">
        <v>42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0</v>
      </c>
    </row>
    <row r="14" spans="1:7" ht="15.75">
      <c r="A14" s="13" t="s">
        <v>26</v>
      </c>
      <c r="B14" s="2">
        <v>160987.65489591836</v>
      </c>
      <c r="C14" s="2">
        <v>458689.0837904035</v>
      </c>
      <c r="D14" s="2">
        <v>482962.9646877551</v>
      </c>
      <c r="E14" s="2">
        <v>482962.9646877551</v>
      </c>
      <c r="F14" s="2">
        <v>482962.9646877551</v>
      </c>
      <c r="G14" s="2">
        <f t="shared" si="0"/>
        <v>1907577.9778536689</v>
      </c>
    </row>
    <row r="15" spans="1:7" ht="15.75">
      <c r="A15" s="13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</row>
    <row r="16" spans="1:7" ht="15.75">
      <c r="A16" s="11" t="s">
        <v>40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11" ht="15.75">
      <c r="A17" s="13" t="s">
        <v>28</v>
      </c>
      <c r="B17" s="2">
        <v>915188.31845205126</v>
      </c>
      <c r="C17" s="2">
        <v>2633118.609061704</v>
      </c>
      <c r="D17" s="2">
        <v>2745564.9553561537</v>
      </c>
      <c r="E17" s="2">
        <v>2745564.9553561537</v>
      </c>
      <c r="F17" s="2">
        <v>2745564.9553561537</v>
      </c>
      <c r="G17" s="2">
        <f t="shared" si="0"/>
        <v>10869813.475130165</v>
      </c>
    </row>
    <row r="18" spans="1:11" ht="15.75">
      <c r="A18" s="11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11" ht="31.5">
      <c r="A19" s="13" t="s">
        <v>43</v>
      </c>
      <c r="B19" s="2">
        <v>989144.73424046766</v>
      </c>
      <c r="C19" s="2">
        <v>2947749.3567804447</v>
      </c>
      <c r="D19" s="2">
        <v>2967434.2027214025</v>
      </c>
      <c r="E19" s="2">
        <v>2967434.2027214025</v>
      </c>
      <c r="F19" s="2">
        <v>2967434.2027214025</v>
      </c>
      <c r="G19" s="2">
        <f t="shared" si="0"/>
        <v>11850051.964944651</v>
      </c>
    </row>
    <row r="20" spans="1:11" ht="15.75">
      <c r="A20" s="12" t="s">
        <v>44</v>
      </c>
      <c r="B20" s="2">
        <v>1092427.9187958958</v>
      </c>
      <c r="C20" s="2">
        <v>2260167.7820811709</v>
      </c>
      <c r="D20" s="2">
        <v>3277283.7563876868</v>
      </c>
      <c r="E20" s="2">
        <v>3277283.7563876868</v>
      </c>
      <c r="F20" s="2">
        <v>3277283.7563876868</v>
      </c>
      <c r="G20" s="2">
        <f t="shared" si="0"/>
        <v>12092019.051244231</v>
      </c>
    </row>
    <row r="21" spans="1:11" ht="31.5">
      <c r="A21" s="12" t="s">
        <v>30</v>
      </c>
      <c r="B21" s="2">
        <v>105370.23110629708</v>
      </c>
      <c r="C21" s="2">
        <v>308464.78085766331</v>
      </c>
      <c r="D21" s="2">
        <v>316110.69331889122</v>
      </c>
      <c r="E21" s="2">
        <v>316110.69331889122</v>
      </c>
      <c r="F21" s="2">
        <v>316110.69331889122</v>
      </c>
      <c r="G21" s="2">
        <f t="shared" si="0"/>
        <v>1256796.8608143369</v>
      </c>
    </row>
    <row r="22" spans="1:11" ht="15.75">
      <c r="A22" s="12" t="s">
        <v>31</v>
      </c>
      <c r="B22" s="2">
        <v>4382336.3509617643</v>
      </c>
      <c r="C22" s="2">
        <v>12695286.479844142</v>
      </c>
      <c r="D22" s="2">
        <v>13147009.052885294</v>
      </c>
      <c r="E22" s="2">
        <v>13147009.052885294</v>
      </c>
      <c r="F22" s="2">
        <v>13147009.052885294</v>
      </c>
      <c r="G22" s="2">
        <f t="shared" si="0"/>
        <v>52136313.63850002</v>
      </c>
    </row>
    <row r="23" spans="1:11" ht="31.5">
      <c r="A23" s="12" t="s">
        <v>32</v>
      </c>
      <c r="B23" s="2">
        <v>2197548.1637939727</v>
      </c>
      <c r="C23" s="2">
        <v>5920516.3323253663</v>
      </c>
      <c r="D23" s="2">
        <v>6592644.491381919</v>
      </c>
      <c r="E23" s="2">
        <v>6592644.491381919</v>
      </c>
      <c r="F23" s="2">
        <v>6592644.491381919</v>
      </c>
      <c r="G23" s="2">
        <f t="shared" si="0"/>
        <v>25698449.806471124</v>
      </c>
    </row>
    <row r="24" spans="1:11" ht="31.5">
      <c r="A24" s="12" t="s">
        <v>33</v>
      </c>
      <c r="B24" s="2">
        <v>1923773.5724300577</v>
      </c>
      <c r="C24" s="2">
        <v>5997457.3208955228</v>
      </c>
      <c r="D24" s="2">
        <v>5771320.7172901724</v>
      </c>
      <c r="E24" s="2">
        <v>5771320.7172901724</v>
      </c>
      <c r="F24" s="2">
        <v>5771320.7172901724</v>
      </c>
      <c r="G24" s="2">
        <f t="shared" si="0"/>
        <v>23311419.472766042</v>
      </c>
    </row>
    <row r="25" spans="1:11" ht="15.75">
      <c r="A25" s="12" t="s">
        <v>34</v>
      </c>
      <c r="B25" s="2">
        <v>284542.5109110155</v>
      </c>
      <c r="C25" s="2">
        <v>842080.26229936106</v>
      </c>
      <c r="D25" s="2">
        <v>853627.53273304645</v>
      </c>
      <c r="E25" s="2">
        <v>853627.53273304645</v>
      </c>
      <c r="F25" s="2">
        <v>853627.53273304645</v>
      </c>
      <c r="G25" s="2">
        <f t="shared" si="0"/>
        <v>3402962.8604985005</v>
      </c>
    </row>
    <row r="26" spans="1:11" ht="31.5">
      <c r="A26" s="11" t="s">
        <v>35</v>
      </c>
      <c r="B26" s="2">
        <v>1675727.9492882625</v>
      </c>
      <c r="C26" s="2">
        <v>4888396.5637212805</v>
      </c>
      <c r="D26" s="2">
        <v>5027183.8478647871</v>
      </c>
      <c r="E26" s="2">
        <v>5027183.8478647871</v>
      </c>
      <c r="F26" s="2">
        <v>5027183.8478647871</v>
      </c>
      <c r="G26" s="2">
        <f t="shared" si="0"/>
        <v>19969948.107315645</v>
      </c>
      <c r="J26" t="s">
        <v>55</v>
      </c>
      <c r="K26" t="s">
        <v>56</v>
      </c>
    </row>
    <row r="27" spans="1:11">
      <c r="A27" s="9" t="s">
        <v>16</v>
      </c>
      <c r="B27" s="8">
        <f>SUM(B4:B26)</f>
        <v>15334966.979070505</v>
      </c>
      <c r="C27" s="8">
        <f>SUM(C4:C26)</f>
        <v>43923552.47750178</v>
      </c>
      <c r="D27" s="8">
        <f t="shared" ref="D27:G27" si="1">SUM(D4:D26)</f>
        <v>46004900.937211514</v>
      </c>
      <c r="E27" s="8">
        <f t="shared" si="1"/>
        <v>46004900.937211514</v>
      </c>
      <c r="F27" s="8">
        <f t="shared" si="1"/>
        <v>46004900.937211514</v>
      </c>
      <c r="G27" s="8">
        <f t="shared" si="1"/>
        <v>181938255.28913635</v>
      </c>
    </row>
    <row r="28" spans="1:11">
      <c r="G28" s="10"/>
    </row>
  </sheetData>
  <mergeCells count="2">
    <mergeCell ref="A2:G2"/>
    <mergeCell ref="F1:G1"/>
  </mergeCells>
  <pageMargins left="0.59055118110236215" right="0.19685039370078741" top="0.3543307086614173" bottom="0.3543307086614173" header="0.15748031496062992" footer="0.19685039370078741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СМП_2020</vt:lpstr>
      <vt:lpstr>СМП_МАКС-М</vt:lpstr>
      <vt:lpstr>СМП_СОГАЗ-МЕД</vt:lpstr>
      <vt:lpstr>П-ка 2020</vt:lpstr>
      <vt:lpstr>МАКС-М_п-ка 2020</vt:lpstr>
      <vt:lpstr>СОГАЗ_п-ка 2020</vt:lpstr>
      <vt:lpstr>ФАПы_2020</vt:lpstr>
      <vt:lpstr>МАКС-М_ФАПы</vt:lpstr>
      <vt:lpstr>СОГАЗ-МЕД_ ФАПы</vt:lpstr>
      <vt:lpstr>'МАКС-М_ФАПы'!Область_печати</vt:lpstr>
      <vt:lpstr>'СОГАЗ-МЕД_ ФАПы'!Область_печати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2020-06-01T09:04:18Z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257327229</vt:i4>
  </property>
  <property fmtid="{D5CDD505-2E9C-101B-9397-08002B2CF9AE}" pid="3" name="_NewReviewCycle">
    <vt:lpwstr/>
  </property>
</Properties>
</file>